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inextenso.sharepoint.com/sites/VNF/Documents partages/69. Somail-Robine (Plaisance) DSP/1 - Documents AA/"/>
    </mc:Choice>
  </mc:AlternateContent>
  <xr:revisionPtr revIDLastSave="1" documentId="8_{50981B39-4ACE-4030-920B-AB9F0F106464}" xr6:coauthVersionLast="47" xr6:coauthVersionMax="47" xr10:uidLastSave="{BD4A8F76-9A92-4C37-9C0E-2F1F94BE5E64}"/>
  <bookViews>
    <workbookView xWindow="-10090" yWindow="-21710" windowWidth="38620" windowHeight="21100" tabRatio="575" activeTab="4" xr2:uid="{E99438DD-6750-4F10-8A8B-7E495164AB7F}"/>
  </bookViews>
  <sheets>
    <sheet name="0 - Introduction" sheetId="9" r:id="rId1"/>
    <sheet name="1.1 - Activité Portuaire" sheetId="12" r:id="rId2"/>
    <sheet name="1.2 - Activité Domaniale" sheetId="10" r:id="rId3"/>
    <sheet name="2 - CEP Global " sheetId="1" r:id="rId4"/>
    <sheet name="3.1 - PPI € constants" sheetId="6" r:id="rId5"/>
    <sheet name="3.2 - PPI € courants" sheetId="7" r:id="rId6"/>
    <sheet name="4 - Plan de Financements" sheetId="8" r:id="rId7"/>
    <sheet name="5 - Détail formulaires" sheetId="5" r:id="rId8"/>
    <sheet name="6 - Flux Concédant" sheetId="11" r:id="rId9"/>
  </sheets>
  <externalReferences>
    <externalReference r:id="rId10"/>
  </externalReferences>
  <definedNames>
    <definedName name="scenario_num">[1]Scenarios!$I$6</definedName>
    <definedName name="_xlnm.Print_Area" localSheetId="0">'0 - Introduction'!$B$2:$J$31</definedName>
    <definedName name="_xlnm.Print_Area" localSheetId="2">'1.2 - Activité Domaniale'!$A$5:$AE$64</definedName>
    <definedName name="_xlnm.Print_Area" localSheetId="3">'2 - CEP Global '!$A$5:$Q$175</definedName>
    <definedName name="_xlnm.Print_Area" localSheetId="4">'3.1 - PPI € constants'!$A$5:$N$60</definedName>
    <definedName name="_xlnm.Print_Area" localSheetId="5">'3.2 - PPI € courants'!$A$5:$N$60</definedName>
    <definedName name="_xlnm.Print_Area" localSheetId="6">'4 - Plan de Financements'!$A$5:$T$31</definedName>
    <definedName name="_xlnm.Print_Area" localSheetId="7">'5 - Détail formulaires'!$A$7:$F$222</definedName>
    <definedName name="_xlnm.Print_Area" localSheetId="8">'6 - Flux Concédant'!$A$5:$S$31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34" i="11" l="1"/>
  <c r="AC35" i="11"/>
  <c r="AC40" i="11"/>
  <c r="AB40" i="11"/>
  <c r="AA40" i="11"/>
  <c r="Z40" i="11"/>
  <c r="Y40" i="11"/>
  <c r="X40" i="11"/>
  <c r="W40" i="11"/>
  <c r="V40" i="11"/>
  <c r="U40" i="11"/>
  <c r="T40" i="11"/>
  <c r="AC39" i="11"/>
  <c r="AB39" i="11"/>
  <c r="AA39" i="11"/>
  <c r="Z39" i="11"/>
  <c r="Y39" i="11"/>
  <c r="X39" i="11"/>
  <c r="W39" i="11"/>
  <c r="V39" i="11"/>
  <c r="U39" i="11"/>
  <c r="T39" i="11"/>
  <c r="AC38" i="11"/>
  <c r="AB38" i="11"/>
  <c r="AA38" i="11"/>
  <c r="Z38" i="11"/>
  <c r="Y38" i="11"/>
  <c r="X38" i="11"/>
  <c r="W38" i="11"/>
  <c r="V38" i="11"/>
  <c r="U38" i="11"/>
  <c r="T38" i="11"/>
  <c r="AC37" i="11"/>
  <c r="AB37" i="11"/>
  <c r="AA37" i="11"/>
  <c r="Z37" i="11"/>
  <c r="Y37" i="11"/>
  <c r="X37" i="11"/>
  <c r="W37" i="11"/>
  <c r="V37" i="11"/>
  <c r="U37" i="11"/>
  <c r="T37" i="11"/>
  <c r="AC14" i="11"/>
  <c r="AC36" i="11" s="1"/>
  <c r="AB14" i="11"/>
  <c r="AB36" i="11" s="1"/>
  <c r="AA14" i="11"/>
  <c r="AA36" i="11" s="1"/>
  <c r="Z14" i="11"/>
  <c r="Z35" i="11" s="1"/>
  <c r="Y14" i="11"/>
  <c r="Y35" i="11" s="1"/>
  <c r="X14" i="11"/>
  <c r="X35" i="11" s="1"/>
  <c r="W14" i="11"/>
  <c r="W35" i="11" s="1"/>
  <c r="V14" i="11"/>
  <c r="V35" i="11" s="1"/>
  <c r="U14" i="11"/>
  <c r="U36" i="11" s="1"/>
  <c r="T14" i="11"/>
  <c r="T36" i="11" s="1"/>
  <c r="AC13" i="11"/>
  <c r="AB13" i="11"/>
  <c r="AB34" i="11" s="1"/>
  <c r="AA13" i="11"/>
  <c r="AA34" i="11" s="1"/>
  <c r="Z13" i="11"/>
  <c r="Z34" i="11" s="1"/>
  <c r="Y13" i="11"/>
  <c r="Y34" i="11" s="1"/>
  <c r="X13" i="11"/>
  <c r="X34" i="11" s="1"/>
  <c r="W13" i="11"/>
  <c r="W34" i="11" s="1"/>
  <c r="V13" i="11"/>
  <c r="V34" i="11" s="1"/>
  <c r="U13" i="11"/>
  <c r="U34" i="11" s="1"/>
  <c r="T13" i="11"/>
  <c r="T34" i="11" s="1"/>
  <c r="AA186" i="1"/>
  <c r="AA187" i="1" s="1"/>
  <c r="AA169" i="1"/>
  <c r="AA164" i="1"/>
  <c r="AA162" i="1"/>
  <c r="AA131" i="1"/>
  <c r="AA110" i="1"/>
  <c r="AA153" i="1" s="1"/>
  <c r="AA99" i="1"/>
  <c r="AA83" i="1"/>
  <c r="AA76" i="1"/>
  <c r="AA69" i="1"/>
  <c r="AA53" i="1"/>
  <c r="AA44" i="1"/>
  <c r="AA46" i="1" s="1"/>
  <c r="Z187" i="1"/>
  <c r="Z186" i="1"/>
  <c r="Z169" i="1"/>
  <c r="Z164" i="1"/>
  <c r="Z162" i="1"/>
  <c r="Z153" i="1"/>
  <c r="Z131" i="1"/>
  <c r="Z110" i="1"/>
  <c r="Z99" i="1"/>
  <c r="Z83" i="1"/>
  <c r="Z76" i="1"/>
  <c r="Z69" i="1"/>
  <c r="Z53" i="1"/>
  <c r="Z84" i="1" s="1"/>
  <c r="Z46" i="1"/>
  <c r="Z44" i="1"/>
  <c r="Y186" i="1"/>
  <c r="Y187" i="1" s="1"/>
  <c r="Y169" i="1"/>
  <c r="Y164" i="1"/>
  <c r="Y162" i="1"/>
  <c r="Y131" i="1"/>
  <c r="Y110" i="1"/>
  <c r="Y153" i="1" s="1"/>
  <c r="Y99" i="1"/>
  <c r="Y83" i="1"/>
  <c r="Y76" i="1"/>
  <c r="Y69" i="1"/>
  <c r="Y53" i="1"/>
  <c r="Y44" i="1"/>
  <c r="Y46" i="1" s="1"/>
  <c r="R187" i="1"/>
  <c r="S187" i="1" s="1"/>
  <c r="T187" i="1" s="1"/>
  <c r="U187" i="1" s="1"/>
  <c r="V187" i="1" s="1"/>
  <c r="W187" i="1" s="1"/>
  <c r="X187" i="1" s="1"/>
  <c r="X186" i="1"/>
  <c r="W186" i="1"/>
  <c r="V186" i="1"/>
  <c r="U186" i="1"/>
  <c r="T186" i="1"/>
  <c r="S186" i="1"/>
  <c r="R186" i="1"/>
  <c r="X169" i="1"/>
  <c r="W169" i="1"/>
  <c r="V169" i="1"/>
  <c r="U169" i="1"/>
  <c r="T169" i="1"/>
  <c r="S169" i="1"/>
  <c r="R169" i="1"/>
  <c r="X164" i="1"/>
  <c r="W164" i="1"/>
  <c r="V164" i="1"/>
  <c r="U164" i="1"/>
  <c r="T164" i="1"/>
  <c r="S164" i="1"/>
  <c r="R164" i="1"/>
  <c r="X162" i="1"/>
  <c r="W162" i="1"/>
  <c r="V162" i="1"/>
  <c r="U162" i="1"/>
  <c r="T162" i="1"/>
  <c r="S162" i="1"/>
  <c r="R162" i="1"/>
  <c r="X153" i="1"/>
  <c r="X131" i="1"/>
  <c r="W131" i="1"/>
  <c r="V131" i="1"/>
  <c r="U131" i="1"/>
  <c r="T131" i="1"/>
  <c r="S131" i="1"/>
  <c r="R131" i="1"/>
  <c r="X110" i="1"/>
  <c r="W110" i="1"/>
  <c r="W153" i="1" s="1"/>
  <c r="V110" i="1"/>
  <c r="V153" i="1" s="1"/>
  <c r="U110" i="1"/>
  <c r="U153" i="1" s="1"/>
  <c r="T110" i="1"/>
  <c r="T153" i="1" s="1"/>
  <c r="S110" i="1"/>
  <c r="S153" i="1" s="1"/>
  <c r="R110" i="1"/>
  <c r="R153" i="1" s="1"/>
  <c r="X99" i="1"/>
  <c r="W99" i="1"/>
  <c r="V99" i="1"/>
  <c r="U99" i="1"/>
  <c r="T99" i="1"/>
  <c r="S99" i="1"/>
  <c r="R99" i="1"/>
  <c r="X83" i="1"/>
  <c r="W83" i="1"/>
  <c r="V83" i="1"/>
  <c r="U83" i="1"/>
  <c r="T83" i="1"/>
  <c r="S83" i="1"/>
  <c r="R83" i="1"/>
  <c r="X76" i="1"/>
  <c r="W76" i="1"/>
  <c r="V76" i="1"/>
  <c r="U76" i="1"/>
  <c r="T76" i="1"/>
  <c r="S76" i="1"/>
  <c r="R76" i="1"/>
  <c r="X69" i="1"/>
  <c r="W69" i="1"/>
  <c r="V69" i="1"/>
  <c r="U69" i="1"/>
  <c r="T69" i="1"/>
  <c r="S69" i="1"/>
  <c r="R69" i="1"/>
  <c r="X53" i="1"/>
  <c r="W53" i="1"/>
  <c r="V53" i="1"/>
  <c r="U53" i="1"/>
  <c r="T53" i="1"/>
  <c r="S53" i="1"/>
  <c r="R53" i="1"/>
  <c r="R84" i="1" s="1"/>
  <c r="X46" i="1"/>
  <c r="R46" i="1"/>
  <c r="X44" i="1"/>
  <c r="X84" i="1" s="1"/>
  <c r="W44" i="1"/>
  <c r="W46" i="1" s="1"/>
  <c r="V44" i="1"/>
  <c r="V84" i="1" s="1"/>
  <c r="U44" i="1"/>
  <c r="U46" i="1" s="1"/>
  <c r="T44" i="1"/>
  <c r="T46" i="1" s="1"/>
  <c r="S44" i="1"/>
  <c r="S46" i="1" s="1"/>
  <c r="R44" i="1"/>
  <c r="D203" i="12"/>
  <c r="D202" i="12"/>
  <c r="D201" i="12"/>
  <c r="D194" i="12"/>
  <c r="D193" i="12"/>
  <c r="D192" i="12"/>
  <c r="D191" i="12"/>
  <c r="D120" i="12"/>
  <c r="D107" i="12"/>
  <c r="D94" i="12"/>
  <c r="D20" i="12"/>
  <c r="D15" i="12"/>
  <c r="AA135" i="12"/>
  <c r="AA123" i="12"/>
  <c r="AA110" i="12"/>
  <c r="AA97" i="12"/>
  <c r="AA24" i="12"/>
  <c r="Z135" i="12"/>
  <c r="Y135" i="12"/>
  <c r="X135" i="12"/>
  <c r="W135" i="12"/>
  <c r="V135" i="12"/>
  <c r="U135" i="12"/>
  <c r="T135" i="12"/>
  <c r="S135" i="12"/>
  <c r="R135" i="12"/>
  <c r="Z123" i="12"/>
  <c r="Y123" i="12"/>
  <c r="X123" i="12"/>
  <c r="W123" i="12"/>
  <c r="V123" i="12"/>
  <c r="U123" i="12"/>
  <c r="T123" i="12"/>
  <c r="S123" i="12"/>
  <c r="R123" i="12"/>
  <c r="Z110" i="12"/>
  <c r="Y110" i="12"/>
  <c r="X110" i="12"/>
  <c r="W110" i="12"/>
  <c r="V110" i="12"/>
  <c r="U110" i="12"/>
  <c r="T110" i="12"/>
  <c r="S110" i="12"/>
  <c r="R110" i="12"/>
  <c r="Z97" i="12"/>
  <c r="Y97" i="12"/>
  <c r="X97" i="12"/>
  <c r="W97" i="12"/>
  <c r="V97" i="12"/>
  <c r="U97" i="12"/>
  <c r="T97" i="12"/>
  <c r="S97" i="12"/>
  <c r="R97" i="12"/>
  <c r="Z24" i="12"/>
  <c r="Y24" i="12"/>
  <c r="X24" i="12"/>
  <c r="W24" i="12"/>
  <c r="V24" i="12"/>
  <c r="U24" i="12"/>
  <c r="T24" i="12"/>
  <c r="S24" i="12"/>
  <c r="R24" i="12"/>
  <c r="U35" i="11" l="1"/>
  <c r="U42" i="11" s="1"/>
  <c r="V36" i="11"/>
  <c r="V42" i="11" s="1"/>
  <c r="W36" i="11"/>
  <c r="W42" i="11" s="1"/>
  <c r="X36" i="11"/>
  <c r="X42" i="11" s="1"/>
  <c r="Y36" i="11"/>
  <c r="Y42" i="11" s="1"/>
  <c r="Z36" i="11"/>
  <c r="Z42" i="11" s="1"/>
  <c r="AA35" i="11"/>
  <c r="AA42" i="11" s="1"/>
  <c r="AB35" i="11"/>
  <c r="AB42" i="11" s="1"/>
  <c r="AC42" i="11"/>
  <c r="T35" i="11"/>
  <c r="T42" i="11" s="1"/>
  <c r="AA84" i="1"/>
  <c r="Z93" i="1"/>
  <c r="Z161" i="1"/>
  <c r="Y84" i="1"/>
  <c r="R93" i="1"/>
  <c r="R161" i="1"/>
  <c r="V93" i="1"/>
  <c r="V161" i="1"/>
  <c r="X93" i="1"/>
  <c r="X161" i="1"/>
  <c r="S84" i="1"/>
  <c r="U84" i="1"/>
  <c r="V46" i="1"/>
  <c r="W84" i="1"/>
  <c r="T84" i="1"/>
  <c r="AA93" i="1" l="1"/>
  <c r="AA161" i="1"/>
  <c r="Z96" i="1"/>
  <c r="Z102" i="1" s="1"/>
  <c r="Z165" i="1"/>
  <c r="Z166" i="1"/>
  <c r="Z170" i="1" s="1"/>
  <c r="Z171" i="1" s="1"/>
  <c r="Z172" i="1" s="1"/>
  <c r="Z173" i="1" s="1"/>
  <c r="Y161" i="1"/>
  <c r="Y93" i="1"/>
  <c r="U161" i="1"/>
  <c r="U93" i="1"/>
  <c r="T161" i="1"/>
  <c r="T93" i="1"/>
  <c r="W93" i="1"/>
  <c r="W161" i="1"/>
  <c r="S161" i="1"/>
  <c r="S93" i="1"/>
  <c r="X165" i="1"/>
  <c r="X166" i="1" s="1"/>
  <c r="X170" i="1" s="1"/>
  <c r="X96" i="1"/>
  <c r="X102" i="1" s="1"/>
  <c r="V166" i="1"/>
  <c r="V170" i="1" s="1"/>
  <c r="V96" i="1"/>
  <c r="V102" i="1" s="1"/>
  <c r="V165" i="1"/>
  <c r="R165" i="1"/>
  <c r="R166" i="1" s="1"/>
  <c r="R170" i="1" s="1"/>
  <c r="R171" i="1" s="1"/>
  <c r="R96" i="1"/>
  <c r="R102" i="1" s="1"/>
  <c r="AA96" i="1" l="1"/>
  <c r="AA102" i="1" s="1"/>
  <c r="AA165" i="1"/>
  <c r="AA166" i="1" s="1"/>
  <c r="AA170" i="1" s="1"/>
  <c r="AA171" i="1" s="1"/>
  <c r="AA172" i="1" s="1"/>
  <c r="AA173" i="1" s="1"/>
  <c r="Y96" i="1"/>
  <c r="Y102" i="1" s="1"/>
  <c r="Y165" i="1"/>
  <c r="Y166" i="1"/>
  <c r="Y170" i="1" s="1"/>
  <c r="Y171" i="1" s="1"/>
  <c r="Y172" i="1" s="1"/>
  <c r="Y173" i="1" s="1"/>
  <c r="R172" i="1"/>
  <c r="R173" i="1" s="1"/>
  <c r="S165" i="1"/>
  <c r="S96" i="1"/>
  <c r="S102" i="1" s="1"/>
  <c r="S166" i="1"/>
  <c r="S170" i="1" s="1"/>
  <c r="S171" i="1" s="1"/>
  <c r="W96" i="1"/>
  <c r="W102" i="1" s="1"/>
  <c r="W165" i="1"/>
  <c r="W166" i="1" s="1"/>
  <c r="W170" i="1" s="1"/>
  <c r="T165" i="1"/>
  <c r="T96" i="1"/>
  <c r="T102" i="1" s="1"/>
  <c r="T166" i="1"/>
  <c r="T170" i="1" s="1"/>
  <c r="U165" i="1"/>
  <c r="U166" i="1" s="1"/>
  <c r="U170" i="1" s="1"/>
  <c r="U96" i="1"/>
  <c r="U102" i="1" s="1"/>
  <c r="T171" i="1" l="1"/>
  <c r="S172" i="1"/>
  <c r="S173" i="1" s="1"/>
  <c r="T172" i="1" l="1"/>
  <c r="T173" i="1" s="1"/>
  <c r="U171" i="1"/>
  <c r="U172" i="1" l="1"/>
  <c r="U173" i="1" s="1"/>
  <c r="V171" i="1"/>
  <c r="V172" i="1" l="1"/>
  <c r="V173" i="1" s="1"/>
  <c r="W171" i="1"/>
  <c r="X171" i="1" l="1"/>
  <c r="X172" i="1" s="1"/>
  <c r="X173" i="1" s="1"/>
  <c r="W172" i="1"/>
  <c r="W173" i="1" s="1"/>
  <c r="D6" i="1" l="1"/>
  <c r="D5" i="1"/>
  <c r="D198" i="12"/>
  <c r="D187" i="12"/>
  <c r="D186" i="12"/>
  <c r="D185" i="12"/>
  <c r="D184" i="12"/>
  <c r="D180" i="12"/>
  <c r="D179" i="12"/>
  <c r="D178" i="12"/>
  <c r="D177" i="12"/>
  <c r="D173" i="12"/>
  <c r="D172" i="12"/>
  <c r="D171" i="12"/>
  <c r="D170" i="12"/>
  <c r="D166" i="12"/>
  <c r="D165" i="12"/>
  <c r="D164" i="12"/>
  <c r="D163" i="12"/>
  <c r="D159" i="12"/>
  <c r="D158" i="12"/>
  <c r="D157" i="12"/>
  <c r="D156" i="12"/>
  <c r="D149" i="12"/>
  <c r="D142" i="12"/>
  <c r="D130" i="12"/>
  <c r="D133" i="12"/>
  <c r="D132" i="12"/>
  <c r="D131" i="12"/>
  <c r="D129" i="12"/>
  <c r="D128" i="12"/>
  <c r="D127" i="12"/>
  <c r="D121" i="12"/>
  <c r="D119" i="12"/>
  <c r="D118" i="12"/>
  <c r="D117" i="12"/>
  <c r="D116" i="12"/>
  <c r="D115" i="12"/>
  <c r="D114" i="12"/>
  <c r="D108" i="12"/>
  <c r="D106" i="12"/>
  <c r="D105" i="12"/>
  <c r="D104" i="12"/>
  <c r="D103" i="12"/>
  <c r="D102" i="12"/>
  <c r="D101" i="12"/>
  <c r="D90" i="12"/>
  <c r="D95" i="12"/>
  <c r="D93" i="12"/>
  <c r="D92" i="12"/>
  <c r="D91" i="12"/>
  <c r="D89" i="12"/>
  <c r="D88" i="12"/>
  <c r="D21" i="12"/>
  <c r="D19" i="12"/>
  <c r="D18" i="12"/>
  <c r="D17" i="12"/>
  <c r="D16" i="12"/>
  <c r="D14" i="12"/>
  <c r="D152" i="12"/>
  <c r="D151" i="12"/>
  <c r="D150" i="12"/>
  <c r="D135" i="12" l="1"/>
  <c r="Q135" i="12"/>
  <c r="P135" i="12"/>
  <c r="O135" i="12"/>
  <c r="N135" i="12"/>
  <c r="M135" i="12"/>
  <c r="L135" i="12"/>
  <c r="K135" i="12"/>
  <c r="J135" i="12"/>
  <c r="I135" i="12"/>
  <c r="H135" i="12"/>
  <c r="G135" i="12"/>
  <c r="D123" i="12"/>
  <c r="G123" i="12"/>
  <c r="Q123" i="12"/>
  <c r="P123" i="12"/>
  <c r="O123" i="12"/>
  <c r="N123" i="12"/>
  <c r="M123" i="12"/>
  <c r="L123" i="12"/>
  <c r="K123" i="12"/>
  <c r="J123" i="12"/>
  <c r="I123" i="12"/>
  <c r="H123" i="12"/>
  <c r="G110" i="12"/>
  <c r="Q110" i="12"/>
  <c r="P110" i="12"/>
  <c r="O110" i="12"/>
  <c r="N110" i="12"/>
  <c r="M110" i="12"/>
  <c r="L110" i="12"/>
  <c r="K110" i="12"/>
  <c r="J110" i="12"/>
  <c r="I110" i="12"/>
  <c r="H110" i="12"/>
  <c r="D110" i="12"/>
  <c r="Q97" i="12"/>
  <c r="P97" i="12"/>
  <c r="O97" i="12"/>
  <c r="N97" i="12"/>
  <c r="M97" i="12"/>
  <c r="L97" i="12"/>
  <c r="K97" i="12"/>
  <c r="J97" i="12"/>
  <c r="I97" i="12"/>
  <c r="H97" i="12"/>
  <c r="G97" i="12"/>
  <c r="G24" i="12"/>
  <c r="D97" i="12"/>
  <c r="H24" i="12" l="1"/>
  <c r="J24" i="12" l="1"/>
  <c r="I24" i="12"/>
  <c r="K24" i="12" l="1"/>
  <c r="L24" i="12" l="1"/>
  <c r="M24" i="12" l="1"/>
  <c r="N24" i="12" l="1"/>
  <c r="O24" i="12" l="1"/>
  <c r="P24" i="12" l="1"/>
  <c r="Q24" i="12" l="1"/>
  <c r="G162" i="1" l="1"/>
  <c r="I44" i="1"/>
  <c r="G44" i="1"/>
  <c r="G69" i="1"/>
  <c r="G186" i="1"/>
  <c r="G164" i="1"/>
  <c r="E90" i="1"/>
  <c r="G125" i="12"/>
  <c r="H125" i="12" s="1"/>
  <c r="I125" i="12" s="1"/>
  <c r="J125" i="12" s="1"/>
  <c r="K125" i="12" s="1"/>
  <c r="L125" i="12" s="1"/>
  <c r="M125" i="12" s="1"/>
  <c r="N125" i="12" s="1"/>
  <c r="O125" i="12" s="1"/>
  <c r="P125" i="12" s="1"/>
  <c r="Q125" i="12" s="1"/>
  <c r="R125" i="12" s="1"/>
  <c r="S125" i="12" s="1"/>
  <c r="T125" i="12" s="1"/>
  <c r="U125" i="12" s="1"/>
  <c r="V125" i="12" s="1"/>
  <c r="W125" i="12" s="1"/>
  <c r="X125" i="12" s="1"/>
  <c r="Y125" i="12" s="1"/>
  <c r="Z125" i="12" s="1"/>
  <c r="AA125" i="12" s="1"/>
  <c r="G112" i="12"/>
  <c r="H112" i="12" s="1"/>
  <c r="I112" i="12" s="1"/>
  <c r="J112" i="12" s="1"/>
  <c r="K112" i="12" s="1"/>
  <c r="L112" i="12" s="1"/>
  <c r="M112" i="12" s="1"/>
  <c r="N112" i="12" s="1"/>
  <c r="O112" i="12" s="1"/>
  <c r="P112" i="12" s="1"/>
  <c r="Q112" i="12" s="1"/>
  <c r="R112" i="12" s="1"/>
  <c r="S112" i="12" s="1"/>
  <c r="T112" i="12" s="1"/>
  <c r="U112" i="12" s="1"/>
  <c r="V112" i="12" s="1"/>
  <c r="W112" i="12" s="1"/>
  <c r="X112" i="12" s="1"/>
  <c r="Y112" i="12" s="1"/>
  <c r="Z112" i="12" s="1"/>
  <c r="AA112" i="12" s="1"/>
  <c r="G99" i="12"/>
  <c r="H99" i="12" s="1"/>
  <c r="I99" i="12" s="1"/>
  <c r="J99" i="12" s="1"/>
  <c r="K99" i="12" s="1"/>
  <c r="L99" i="12" s="1"/>
  <c r="M99" i="12" s="1"/>
  <c r="N99" i="12" s="1"/>
  <c r="O99" i="12" s="1"/>
  <c r="P99" i="12" s="1"/>
  <c r="Q99" i="12" s="1"/>
  <c r="R99" i="12" s="1"/>
  <c r="S99" i="12" s="1"/>
  <c r="T99" i="12" s="1"/>
  <c r="U99" i="12" s="1"/>
  <c r="V99" i="12" s="1"/>
  <c r="W99" i="12" s="1"/>
  <c r="X99" i="12" s="1"/>
  <c r="Y99" i="12" s="1"/>
  <c r="Z99" i="12" s="1"/>
  <c r="AA99" i="12" s="1"/>
  <c r="G86" i="12"/>
  <c r="H86" i="12" s="1"/>
  <c r="I86" i="12" s="1"/>
  <c r="J86" i="12" s="1"/>
  <c r="K86" i="12" s="1"/>
  <c r="L86" i="12" s="1"/>
  <c r="M86" i="12" s="1"/>
  <c r="N86" i="12" s="1"/>
  <c r="O86" i="12" s="1"/>
  <c r="P86" i="12" s="1"/>
  <c r="Q86" i="12" s="1"/>
  <c r="R86" i="12" s="1"/>
  <c r="S86" i="12" s="1"/>
  <c r="T86" i="12" s="1"/>
  <c r="U86" i="12" s="1"/>
  <c r="V86" i="12" s="1"/>
  <c r="W86" i="12" s="1"/>
  <c r="X86" i="12" s="1"/>
  <c r="Y86" i="12" s="1"/>
  <c r="Z86" i="12" s="1"/>
  <c r="AA86" i="12" s="1"/>
  <c r="G12" i="12"/>
  <c r="G27" i="12" l="1"/>
  <c r="G34" i="12"/>
  <c r="G76" i="12"/>
  <c r="G62" i="12"/>
  <c r="G69" i="12"/>
  <c r="G41" i="12"/>
  <c r="G48" i="12"/>
  <c r="G55" i="12"/>
  <c r="G147" i="12"/>
  <c r="G189" i="12"/>
  <c r="G46" i="1"/>
  <c r="G196" i="12"/>
  <c r="G182" i="12"/>
  <c r="G175" i="12"/>
  <c r="G168" i="12"/>
  <c r="G161" i="12"/>
  <c r="G154" i="12"/>
  <c r="E39" i="11"/>
  <c r="E33" i="1"/>
  <c r="E34" i="1"/>
  <c r="E35" i="1"/>
  <c r="E36" i="1"/>
  <c r="E37" i="1"/>
  <c r="E38" i="1"/>
  <c r="E34" i="11"/>
  <c r="J14" i="11"/>
  <c r="E35" i="11"/>
  <c r="D6" i="6"/>
  <c r="D6" i="7" s="1"/>
  <c r="D6" i="8" s="1"/>
  <c r="D8" i="5" s="1"/>
  <c r="D6" i="11" s="1"/>
  <c r="D5" i="6"/>
  <c r="D5" i="7" s="1"/>
  <c r="D5" i="8" s="1"/>
  <c r="D7" i="5" s="1"/>
  <c r="D5" i="11" s="1"/>
  <c r="A2" i="12"/>
  <c r="A1" i="12"/>
  <c r="D199" i="12" l="1"/>
  <c r="H12" i="12"/>
  <c r="D143" i="12"/>
  <c r="D144" i="12"/>
  <c r="G140" i="12"/>
  <c r="H41" i="12" l="1"/>
  <c r="H76" i="12"/>
  <c r="H48" i="12"/>
  <c r="H55" i="12"/>
  <c r="H62" i="12"/>
  <c r="H34" i="12"/>
  <c r="H69" i="12"/>
  <c r="H189" i="12"/>
  <c r="H27" i="12"/>
  <c r="D200" i="12"/>
  <c r="H196" i="12"/>
  <c r="H182" i="12"/>
  <c r="H168" i="12"/>
  <c r="H175" i="12"/>
  <c r="H154" i="12"/>
  <c r="H161" i="12"/>
  <c r="I12" i="12"/>
  <c r="H147" i="12"/>
  <c r="H140" i="12"/>
  <c r="I62" i="12" l="1"/>
  <c r="I34" i="12"/>
  <c r="I76" i="12"/>
  <c r="I48" i="12"/>
  <c r="I55" i="12"/>
  <c r="I69" i="12"/>
  <c r="I41" i="12"/>
  <c r="I189" i="12"/>
  <c r="I27" i="12"/>
  <c r="D204" i="12"/>
  <c r="I196" i="12"/>
  <c r="I182" i="12"/>
  <c r="I168" i="12"/>
  <c r="I175" i="12"/>
  <c r="I161" i="12"/>
  <c r="I154" i="12"/>
  <c r="J12" i="12"/>
  <c r="I147" i="12"/>
  <c r="I140" i="12"/>
  <c r="J41" i="12" l="1"/>
  <c r="J76" i="12"/>
  <c r="J34" i="12"/>
  <c r="J69" i="12"/>
  <c r="J48" i="12"/>
  <c r="J55" i="12"/>
  <c r="J62" i="12"/>
  <c r="J189" i="12"/>
  <c r="J27" i="12"/>
  <c r="J196" i="12"/>
  <c r="J182" i="12"/>
  <c r="J168" i="12"/>
  <c r="J175" i="12"/>
  <c r="J154" i="12"/>
  <c r="J161" i="12"/>
  <c r="K12" i="12"/>
  <c r="J147" i="12"/>
  <c r="J140" i="12"/>
  <c r="K76" i="12" l="1"/>
  <c r="K48" i="12"/>
  <c r="K55" i="12"/>
  <c r="K62" i="12"/>
  <c r="K34" i="12"/>
  <c r="K69" i="12"/>
  <c r="K41" i="12"/>
  <c r="K189" i="12"/>
  <c r="K27" i="12"/>
  <c r="K196" i="12"/>
  <c r="K182" i="12"/>
  <c r="K168" i="12"/>
  <c r="K175" i="12"/>
  <c r="K154" i="12"/>
  <c r="K161" i="12"/>
  <c r="L12" i="12"/>
  <c r="K147" i="12"/>
  <c r="K140" i="12"/>
  <c r="L69" i="12" l="1"/>
  <c r="L41" i="12"/>
  <c r="L76" i="12"/>
  <c r="L55" i="12"/>
  <c r="L62" i="12"/>
  <c r="L48" i="12"/>
  <c r="L34" i="12"/>
  <c r="L189" i="12"/>
  <c r="L27" i="12"/>
  <c r="L196" i="12"/>
  <c r="L182" i="12"/>
  <c r="L168" i="12"/>
  <c r="L175" i="12"/>
  <c r="L154" i="12"/>
  <c r="L161" i="12"/>
  <c r="M12" i="12"/>
  <c r="L147" i="12"/>
  <c r="L140" i="12"/>
  <c r="M76" i="12" l="1"/>
  <c r="M48" i="12"/>
  <c r="M41" i="12"/>
  <c r="M55" i="12"/>
  <c r="M62" i="12"/>
  <c r="M34" i="12"/>
  <c r="M69" i="12"/>
  <c r="M189" i="12"/>
  <c r="M27" i="12"/>
  <c r="M196" i="12"/>
  <c r="M182" i="12"/>
  <c r="M168" i="12"/>
  <c r="M175" i="12"/>
  <c r="M154" i="12"/>
  <c r="M161" i="12"/>
  <c r="N12" i="12"/>
  <c r="M147" i="12"/>
  <c r="M140" i="12"/>
  <c r="N55" i="12" l="1"/>
  <c r="N62" i="12"/>
  <c r="N69" i="12"/>
  <c r="N41" i="12"/>
  <c r="N76" i="12"/>
  <c r="N48" i="12"/>
  <c r="N34" i="12"/>
  <c r="N189" i="12"/>
  <c r="N27" i="12"/>
  <c r="N196" i="12"/>
  <c r="N182" i="12"/>
  <c r="N168" i="12"/>
  <c r="N175" i="12"/>
  <c r="N154" i="12"/>
  <c r="N161" i="12"/>
  <c r="O12" i="12"/>
  <c r="N147" i="12"/>
  <c r="N140" i="12"/>
  <c r="O76" i="12" l="1"/>
  <c r="O48" i="12"/>
  <c r="O62" i="12"/>
  <c r="O69" i="12"/>
  <c r="O55" i="12"/>
  <c r="O34" i="12"/>
  <c r="O41" i="12"/>
  <c r="O189" i="12"/>
  <c r="O27" i="12"/>
  <c r="O196" i="12"/>
  <c r="O182" i="12"/>
  <c r="O168" i="12"/>
  <c r="O175" i="12"/>
  <c r="O154" i="12"/>
  <c r="O161" i="12"/>
  <c r="P12" i="12"/>
  <c r="O147" i="12"/>
  <c r="O140" i="12"/>
  <c r="P55" i="12" l="1"/>
  <c r="P62" i="12"/>
  <c r="P34" i="12"/>
  <c r="P41" i="12"/>
  <c r="P76" i="12"/>
  <c r="P48" i="12"/>
  <c r="P69" i="12"/>
  <c r="P189" i="12"/>
  <c r="P27" i="12"/>
  <c r="P196" i="12"/>
  <c r="P182" i="12"/>
  <c r="P168" i="12"/>
  <c r="P175" i="12"/>
  <c r="P154" i="12"/>
  <c r="P161" i="12"/>
  <c r="Q12" i="12"/>
  <c r="P147" i="12"/>
  <c r="P140" i="12"/>
  <c r="D145" i="12"/>
  <c r="Q27" i="12" l="1"/>
  <c r="Q62" i="12"/>
  <c r="Q69" i="12"/>
  <c r="Q55" i="12"/>
  <c r="Q34" i="12"/>
  <c r="Q41" i="12"/>
  <c r="Q76" i="12"/>
  <c r="Q48" i="12"/>
  <c r="R12" i="12"/>
  <c r="Q189" i="12"/>
  <c r="Q196" i="12"/>
  <c r="Q182" i="12"/>
  <c r="Q168" i="12"/>
  <c r="Q175" i="12"/>
  <c r="Q154" i="12"/>
  <c r="Q161" i="12"/>
  <c r="Q147" i="12"/>
  <c r="Q140" i="12"/>
  <c r="R55" i="12" l="1"/>
  <c r="R62" i="12"/>
  <c r="R34" i="12"/>
  <c r="R69" i="12"/>
  <c r="R41" i="12"/>
  <c r="R76" i="12"/>
  <c r="R48" i="12"/>
  <c r="R189" i="12"/>
  <c r="R27" i="12"/>
  <c r="S12" i="12"/>
  <c r="R147" i="12"/>
  <c r="R140" i="12"/>
  <c r="R161" i="12"/>
  <c r="R168" i="12"/>
  <c r="R175" i="12"/>
  <c r="R196" i="12"/>
  <c r="R154" i="12"/>
  <c r="R182" i="12"/>
  <c r="D24" i="12"/>
  <c r="E39" i="1"/>
  <c r="J36" i="11"/>
  <c r="S40" i="11"/>
  <c r="R40" i="11"/>
  <c r="Q40" i="11"/>
  <c r="P40" i="11"/>
  <c r="O40" i="11"/>
  <c r="N40" i="11"/>
  <c r="M40" i="11"/>
  <c r="L40" i="11"/>
  <c r="K40" i="11"/>
  <c r="J40" i="11"/>
  <c r="I40" i="11"/>
  <c r="S39" i="11"/>
  <c r="R39" i="11"/>
  <c r="Q39" i="11"/>
  <c r="P39" i="11"/>
  <c r="O39" i="11"/>
  <c r="N39" i="11"/>
  <c r="M39" i="11"/>
  <c r="L39" i="11"/>
  <c r="K39" i="11"/>
  <c r="J39" i="11"/>
  <c r="I39" i="11"/>
  <c r="S38" i="11"/>
  <c r="R38" i="11"/>
  <c r="Q38" i="11"/>
  <c r="P38" i="11"/>
  <c r="O38" i="11"/>
  <c r="N38" i="11"/>
  <c r="M38" i="11"/>
  <c r="L38" i="11"/>
  <c r="K38" i="11"/>
  <c r="J38" i="11"/>
  <c r="I38" i="11"/>
  <c r="S37" i="11"/>
  <c r="R37" i="11"/>
  <c r="Q37" i="11"/>
  <c r="P37" i="11"/>
  <c r="O37" i="11"/>
  <c r="N37" i="11"/>
  <c r="M37" i="11"/>
  <c r="L37" i="11"/>
  <c r="K37" i="11"/>
  <c r="J37" i="11"/>
  <c r="I37" i="11"/>
  <c r="J35" i="11"/>
  <c r="E36" i="11"/>
  <c r="E40" i="11"/>
  <c r="E38" i="11"/>
  <c r="E37" i="11"/>
  <c r="G27" i="11"/>
  <c r="G26" i="11"/>
  <c r="G25" i="11"/>
  <c r="G24" i="11"/>
  <c r="G23" i="11"/>
  <c r="G22" i="11"/>
  <c r="G21" i="11"/>
  <c r="S13" i="11"/>
  <c r="S34" i="11" s="1"/>
  <c r="R13" i="11"/>
  <c r="R34" i="11" s="1"/>
  <c r="Q13" i="11"/>
  <c r="Q34" i="11" s="1"/>
  <c r="P13" i="11"/>
  <c r="P34" i="11" s="1"/>
  <c r="O13" i="11"/>
  <c r="O34" i="11" s="1"/>
  <c r="N13" i="11"/>
  <c r="N34" i="11" s="1"/>
  <c r="M13" i="11"/>
  <c r="M34" i="11" s="1"/>
  <c r="L13" i="11"/>
  <c r="L34" i="11" s="1"/>
  <c r="K13" i="11"/>
  <c r="K34" i="11" s="1"/>
  <c r="J13" i="11"/>
  <c r="J34" i="11" s="1"/>
  <c r="I13" i="11"/>
  <c r="I34" i="11" s="1"/>
  <c r="S14" i="11"/>
  <c r="S36" i="11" s="1"/>
  <c r="R14" i="11"/>
  <c r="R35" i="11" s="1"/>
  <c r="Q14" i="11"/>
  <c r="Q35" i="11" s="1"/>
  <c r="P14" i="11"/>
  <c r="P35" i="11" s="1"/>
  <c r="O14" i="11"/>
  <c r="O35" i="11" s="1"/>
  <c r="N14" i="11"/>
  <c r="N36" i="11" s="1"/>
  <c r="M14" i="11"/>
  <c r="M36" i="11" s="1"/>
  <c r="L14" i="11"/>
  <c r="L36" i="11" s="1"/>
  <c r="K14" i="11"/>
  <c r="K36" i="11" s="1"/>
  <c r="I14" i="11"/>
  <c r="I36" i="11" s="1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E21" i="1"/>
  <c r="E20" i="1"/>
  <c r="E19" i="1"/>
  <c r="E18" i="1"/>
  <c r="E17" i="1"/>
  <c r="E16" i="1"/>
  <c r="E15" i="1"/>
  <c r="E14" i="1"/>
  <c r="E13" i="1"/>
  <c r="E101" i="1"/>
  <c r="E100" i="1"/>
  <c r="E98" i="1"/>
  <c r="E97" i="1"/>
  <c r="E95" i="1"/>
  <c r="E94" i="1"/>
  <c r="E92" i="1"/>
  <c r="E91" i="1"/>
  <c r="E89" i="1"/>
  <c r="E88" i="1"/>
  <c r="E87" i="1"/>
  <c r="E86" i="1"/>
  <c r="E85" i="1"/>
  <c r="E82" i="1"/>
  <c r="E81" i="1"/>
  <c r="E80" i="1"/>
  <c r="E79" i="1"/>
  <c r="E78" i="1"/>
  <c r="E77" i="1"/>
  <c r="E75" i="1"/>
  <c r="E74" i="1"/>
  <c r="E73" i="1"/>
  <c r="E72" i="1"/>
  <c r="E71" i="1"/>
  <c r="E70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2" i="1"/>
  <c r="E51" i="1"/>
  <c r="E50" i="1"/>
  <c r="E49" i="1"/>
  <c r="E48" i="1"/>
  <c r="E47" i="1"/>
  <c r="E45" i="1"/>
  <c r="E43" i="1"/>
  <c r="E42" i="1"/>
  <c r="E41" i="1"/>
  <c r="E40" i="1"/>
  <c r="E32" i="1"/>
  <c r="E31" i="1"/>
  <c r="E111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29" i="1"/>
  <c r="E168" i="1"/>
  <c r="E167" i="1"/>
  <c r="E163" i="1"/>
  <c r="E185" i="1"/>
  <c r="E184" i="1"/>
  <c r="E183" i="1"/>
  <c r="E182" i="1"/>
  <c r="E181" i="1"/>
  <c r="E180" i="1"/>
  <c r="R36" i="11" l="1"/>
  <c r="S62" i="12"/>
  <c r="S69" i="12"/>
  <c r="S41" i="12"/>
  <c r="S48" i="12"/>
  <c r="S55" i="12"/>
  <c r="S34" i="12"/>
  <c r="S76" i="12"/>
  <c r="S189" i="12"/>
  <c r="S27" i="12"/>
  <c r="S140" i="12"/>
  <c r="S175" i="12"/>
  <c r="S168" i="12"/>
  <c r="S161" i="12"/>
  <c r="S154" i="12"/>
  <c r="T12" i="12"/>
  <c r="S147" i="12"/>
  <c r="S182" i="12"/>
  <c r="S196" i="12"/>
  <c r="R42" i="11"/>
  <c r="P36" i="11"/>
  <c r="P42" i="11" s="1"/>
  <c r="Q36" i="11"/>
  <c r="Q42" i="11" s="1"/>
  <c r="J42" i="11"/>
  <c r="O36" i="11"/>
  <c r="O42" i="11" s="1"/>
  <c r="S35" i="11"/>
  <c r="S42" i="11" s="1"/>
  <c r="G38" i="11"/>
  <c r="I35" i="11"/>
  <c r="K35" i="11"/>
  <c r="K42" i="11" s="1"/>
  <c r="L35" i="11"/>
  <c r="L42" i="11" s="1"/>
  <c r="M35" i="11"/>
  <c r="M42" i="11" s="1"/>
  <c r="N35" i="11"/>
  <c r="N42" i="11" s="1"/>
  <c r="G39" i="11"/>
  <c r="G37" i="11"/>
  <c r="G40" i="11"/>
  <c r="G34" i="11"/>
  <c r="T147" i="12" l="1"/>
  <c r="T69" i="12"/>
  <c r="T62" i="12"/>
  <c r="T34" i="12"/>
  <c r="T41" i="12"/>
  <c r="T76" i="12"/>
  <c r="T48" i="12"/>
  <c r="T55" i="12"/>
  <c r="T189" i="12"/>
  <c r="T27" i="12"/>
  <c r="U12" i="12"/>
  <c r="T154" i="12"/>
  <c r="T140" i="12"/>
  <c r="T175" i="12"/>
  <c r="T168" i="12"/>
  <c r="T196" i="12"/>
  <c r="T182" i="12"/>
  <c r="T161" i="12"/>
  <c r="G36" i="11"/>
  <c r="G35" i="11"/>
  <c r="G42" i="11" s="1"/>
  <c r="I42" i="11"/>
  <c r="U154" i="12" l="1"/>
  <c r="U62" i="12"/>
  <c r="U34" i="12"/>
  <c r="U69" i="12"/>
  <c r="U41" i="12"/>
  <c r="U76" i="12"/>
  <c r="U48" i="12"/>
  <c r="U55" i="12"/>
  <c r="U161" i="12"/>
  <c r="U140" i="12"/>
  <c r="U147" i="12"/>
  <c r="U182" i="12"/>
  <c r="U168" i="12"/>
  <c r="U189" i="12"/>
  <c r="U27" i="12"/>
  <c r="U196" i="12"/>
  <c r="V12" i="12"/>
  <c r="U175" i="12"/>
  <c r="A2" i="11"/>
  <c r="A1" i="11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G53" i="1"/>
  <c r="Q186" i="1"/>
  <c r="P186" i="1"/>
  <c r="O186" i="1"/>
  <c r="N186" i="1"/>
  <c r="M186" i="1"/>
  <c r="L186" i="1"/>
  <c r="K186" i="1"/>
  <c r="J186" i="1"/>
  <c r="I186" i="1"/>
  <c r="H186" i="1"/>
  <c r="V182" i="12" l="1"/>
  <c r="V69" i="12"/>
  <c r="V48" i="12"/>
  <c r="V55" i="12"/>
  <c r="V62" i="12"/>
  <c r="V41" i="12"/>
  <c r="V76" i="12"/>
  <c r="V34" i="12"/>
  <c r="V140" i="12"/>
  <c r="V161" i="12"/>
  <c r="V196" i="12"/>
  <c r="W12" i="12"/>
  <c r="V175" i="12"/>
  <c r="V168" i="12"/>
  <c r="V189" i="12"/>
  <c r="V27" i="12"/>
  <c r="V154" i="12"/>
  <c r="V147" i="12"/>
  <c r="E186" i="1"/>
  <c r="G187" i="1"/>
  <c r="H187" i="1" s="1"/>
  <c r="A2" i="10"/>
  <c r="A1" i="10"/>
  <c r="W196" i="12" l="1"/>
  <c r="W69" i="12"/>
  <c r="W41" i="12"/>
  <c r="W76" i="12"/>
  <c r="W48" i="12"/>
  <c r="W55" i="12"/>
  <c r="W62" i="12"/>
  <c r="W34" i="12"/>
  <c r="W140" i="12"/>
  <c r="W168" i="12"/>
  <c r="W182" i="12"/>
  <c r="W175" i="12"/>
  <c r="W161" i="12"/>
  <c r="W154" i="12"/>
  <c r="W27" i="12"/>
  <c r="X12" i="12"/>
  <c r="W189" i="12"/>
  <c r="W147" i="12"/>
  <c r="I187" i="1"/>
  <c r="J187" i="1" s="1"/>
  <c r="K187" i="1" s="1"/>
  <c r="L187" i="1" s="1"/>
  <c r="M187" i="1" s="1"/>
  <c r="N187" i="1" s="1"/>
  <c r="O187" i="1" s="1"/>
  <c r="P187" i="1" s="1"/>
  <c r="Q187" i="1" s="1"/>
  <c r="G169" i="1"/>
  <c r="Q169" i="1"/>
  <c r="P169" i="1"/>
  <c r="O169" i="1"/>
  <c r="N169" i="1"/>
  <c r="M169" i="1"/>
  <c r="L169" i="1"/>
  <c r="K169" i="1"/>
  <c r="J169" i="1"/>
  <c r="I169" i="1"/>
  <c r="H169" i="1"/>
  <c r="G110" i="1"/>
  <c r="G131" i="1"/>
  <c r="Q44" i="1"/>
  <c r="P44" i="1"/>
  <c r="O44" i="1"/>
  <c r="N44" i="1"/>
  <c r="M44" i="1"/>
  <c r="L44" i="1"/>
  <c r="K44" i="1"/>
  <c r="J44" i="1"/>
  <c r="H44" i="1"/>
  <c r="X196" i="12" l="1"/>
  <c r="X69" i="12"/>
  <c r="X41" i="12"/>
  <c r="X48" i="12"/>
  <c r="X34" i="12"/>
  <c r="X76" i="12"/>
  <c r="X55" i="12"/>
  <c r="X62" i="12"/>
  <c r="Y12" i="12"/>
  <c r="X27" i="12"/>
  <c r="X189" i="12"/>
  <c r="X168" i="12"/>
  <c r="X161" i="12"/>
  <c r="X154" i="12"/>
  <c r="X140" i="12"/>
  <c r="X182" i="12"/>
  <c r="X175" i="12"/>
  <c r="X147" i="12"/>
  <c r="E44" i="1"/>
  <c r="E169" i="1"/>
  <c r="G153" i="1"/>
  <c r="A2" i="8"/>
  <c r="A1" i="8"/>
  <c r="Y147" i="12" l="1"/>
  <c r="Y55" i="12"/>
  <c r="Y62" i="12"/>
  <c r="Y34" i="12"/>
  <c r="Y76" i="12"/>
  <c r="Y48" i="12"/>
  <c r="Y69" i="12"/>
  <c r="Y41" i="12"/>
  <c r="Y196" i="12"/>
  <c r="Y182" i="12"/>
  <c r="Y175" i="12"/>
  <c r="Y168" i="12"/>
  <c r="Y27" i="12"/>
  <c r="Y189" i="12"/>
  <c r="Y161" i="12"/>
  <c r="Y154" i="12"/>
  <c r="Y140" i="12"/>
  <c r="Z12" i="12"/>
  <c r="O60" i="7"/>
  <c r="N60" i="7"/>
  <c r="M60" i="7"/>
  <c r="L60" i="7"/>
  <c r="K60" i="7"/>
  <c r="I60" i="7"/>
  <c r="H60" i="7"/>
  <c r="G60" i="7"/>
  <c r="F60" i="7"/>
  <c r="E60" i="7"/>
  <c r="D60" i="7"/>
  <c r="O59" i="7"/>
  <c r="N59" i="7"/>
  <c r="M59" i="7"/>
  <c r="L59" i="7"/>
  <c r="K59" i="7"/>
  <c r="I59" i="7"/>
  <c r="H59" i="7"/>
  <c r="G59" i="7"/>
  <c r="F59" i="7"/>
  <c r="E59" i="7"/>
  <c r="D59" i="7"/>
  <c r="O58" i="7"/>
  <c r="N58" i="7"/>
  <c r="M58" i="7"/>
  <c r="L58" i="7"/>
  <c r="K58" i="7"/>
  <c r="I58" i="7"/>
  <c r="H58" i="7"/>
  <c r="G58" i="7"/>
  <c r="F58" i="7"/>
  <c r="E58" i="7"/>
  <c r="D58" i="7"/>
  <c r="O57" i="7"/>
  <c r="N57" i="7"/>
  <c r="M57" i="7"/>
  <c r="L57" i="7"/>
  <c r="K57" i="7"/>
  <c r="I57" i="7"/>
  <c r="H57" i="7"/>
  <c r="G57" i="7"/>
  <c r="F57" i="7"/>
  <c r="E57" i="7"/>
  <c r="D57" i="7"/>
  <c r="O56" i="7"/>
  <c r="N56" i="7"/>
  <c r="M56" i="7"/>
  <c r="L56" i="7"/>
  <c r="K56" i="7"/>
  <c r="I56" i="7"/>
  <c r="H56" i="7"/>
  <c r="G56" i="7"/>
  <c r="F56" i="7"/>
  <c r="E56" i="7"/>
  <c r="D56" i="7"/>
  <c r="O55" i="7"/>
  <c r="N55" i="7"/>
  <c r="M55" i="7"/>
  <c r="L55" i="7"/>
  <c r="K55" i="7"/>
  <c r="I55" i="7"/>
  <c r="H55" i="7"/>
  <c r="G55" i="7"/>
  <c r="F55" i="7"/>
  <c r="E55" i="7"/>
  <c r="D55" i="7"/>
  <c r="O54" i="7"/>
  <c r="N54" i="7"/>
  <c r="M54" i="7"/>
  <c r="L54" i="7"/>
  <c r="K54" i="7"/>
  <c r="I54" i="7"/>
  <c r="H54" i="7"/>
  <c r="G54" i="7"/>
  <c r="F54" i="7"/>
  <c r="E54" i="7"/>
  <c r="D54" i="7"/>
  <c r="O53" i="7"/>
  <c r="N53" i="7"/>
  <c r="M53" i="7"/>
  <c r="L53" i="7"/>
  <c r="K53" i="7"/>
  <c r="I53" i="7"/>
  <c r="H53" i="7"/>
  <c r="G53" i="7"/>
  <c r="F53" i="7"/>
  <c r="E53" i="7"/>
  <c r="D53" i="7"/>
  <c r="O52" i="7"/>
  <c r="N52" i="7"/>
  <c r="M52" i="7"/>
  <c r="L52" i="7"/>
  <c r="K52" i="7"/>
  <c r="I52" i="7"/>
  <c r="H52" i="7"/>
  <c r="G52" i="7"/>
  <c r="F52" i="7"/>
  <c r="E52" i="7"/>
  <c r="D52" i="7"/>
  <c r="O51" i="7"/>
  <c r="N51" i="7"/>
  <c r="M51" i="7"/>
  <c r="L51" i="7"/>
  <c r="K51" i="7"/>
  <c r="I51" i="7"/>
  <c r="H51" i="7"/>
  <c r="G51" i="7"/>
  <c r="F51" i="7"/>
  <c r="E51" i="7"/>
  <c r="D51" i="7"/>
  <c r="O50" i="7"/>
  <c r="N50" i="7"/>
  <c r="M50" i="7"/>
  <c r="L50" i="7"/>
  <c r="K50" i="7"/>
  <c r="I50" i="7"/>
  <c r="H50" i="7"/>
  <c r="G50" i="7"/>
  <c r="F50" i="7"/>
  <c r="E50" i="7"/>
  <c r="D50" i="7"/>
  <c r="O49" i="7"/>
  <c r="N49" i="7"/>
  <c r="M49" i="7"/>
  <c r="L49" i="7"/>
  <c r="K49" i="7"/>
  <c r="I49" i="7"/>
  <c r="H49" i="7"/>
  <c r="G49" i="7"/>
  <c r="F49" i="7"/>
  <c r="E49" i="7"/>
  <c r="D49" i="7"/>
  <c r="O48" i="7"/>
  <c r="N48" i="7"/>
  <c r="M48" i="7"/>
  <c r="L48" i="7"/>
  <c r="K48" i="7"/>
  <c r="I48" i="7"/>
  <c r="H48" i="7"/>
  <c r="G48" i="7"/>
  <c r="F48" i="7"/>
  <c r="E48" i="7"/>
  <c r="D48" i="7"/>
  <c r="O47" i="7"/>
  <c r="N47" i="7"/>
  <c r="M47" i="7"/>
  <c r="L47" i="7"/>
  <c r="K47" i="7"/>
  <c r="I47" i="7"/>
  <c r="H47" i="7"/>
  <c r="G47" i="7"/>
  <c r="F47" i="7"/>
  <c r="E47" i="7"/>
  <c r="D47" i="7"/>
  <c r="O46" i="7"/>
  <c r="N46" i="7"/>
  <c r="M46" i="7"/>
  <c r="L46" i="7"/>
  <c r="K46" i="7"/>
  <c r="I46" i="7"/>
  <c r="H46" i="7"/>
  <c r="G46" i="7"/>
  <c r="F46" i="7"/>
  <c r="E46" i="7"/>
  <c r="D46" i="7"/>
  <c r="O45" i="7"/>
  <c r="N45" i="7"/>
  <c r="M45" i="7"/>
  <c r="L45" i="7"/>
  <c r="K45" i="7"/>
  <c r="I45" i="7"/>
  <c r="H45" i="7"/>
  <c r="G45" i="7"/>
  <c r="F45" i="7"/>
  <c r="E45" i="7"/>
  <c r="D45" i="7"/>
  <c r="O44" i="7"/>
  <c r="N44" i="7"/>
  <c r="M44" i="7"/>
  <c r="L44" i="7"/>
  <c r="K44" i="7"/>
  <c r="I44" i="7"/>
  <c r="H44" i="7"/>
  <c r="G44" i="7"/>
  <c r="F44" i="7"/>
  <c r="E44" i="7"/>
  <c r="D44" i="7"/>
  <c r="O43" i="7"/>
  <c r="N43" i="7"/>
  <c r="M43" i="7"/>
  <c r="L43" i="7"/>
  <c r="K43" i="7"/>
  <c r="I43" i="7"/>
  <c r="H43" i="7"/>
  <c r="G43" i="7"/>
  <c r="F43" i="7"/>
  <c r="E43" i="7"/>
  <c r="D43" i="7"/>
  <c r="O42" i="7"/>
  <c r="N42" i="7"/>
  <c r="M42" i="7"/>
  <c r="L42" i="7"/>
  <c r="K42" i="7"/>
  <c r="I42" i="7"/>
  <c r="H42" i="7"/>
  <c r="G42" i="7"/>
  <c r="F42" i="7"/>
  <c r="E42" i="7"/>
  <c r="D42" i="7"/>
  <c r="O41" i="7"/>
  <c r="N41" i="7"/>
  <c r="M41" i="7"/>
  <c r="L41" i="7"/>
  <c r="K41" i="7"/>
  <c r="I41" i="7"/>
  <c r="H41" i="7"/>
  <c r="G41" i="7"/>
  <c r="F41" i="7"/>
  <c r="E41" i="7"/>
  <c r="D41" i="7"/>
  <c r="O40" i="7"/>
  <c r="N40" i="7"/>
  <c r="M40" i="7"/>
  <c r="L40" i="7"/>
  <c r="K40" i="7"/>
  <c r="I40" i="7"/>
  <c r="H40" i="7"/>
  <c r="G40" i="7"/>
  <c r="F40" i="7"/>
  <c r="E40" i="7"/>
  <c r="D40" i="7"/>
  <c r="O39" i="7"/>
  <c r="N39" i="7"/>
  <c r="M39" i="7"/>
  <c r="L39" i="7"/>
  <c r="K39" i="7"/>
  <c r="I39" i="7"/>
  <c r="H39" i="7"/>
  <c r="G39" i="7"/>
  <c r="F39" i="7"/>
  <c r="E39" i="7"/>
  <c r="D39" i="7"/>
  <c r="O38" i="7"/>
  <c r="N38" i="7"/>
  <c r="M38" i="7"/>
  <c r="L38" i="7"/>
  <c r="K38" i="7"/>
  <c r="I38" i="7"/>
  <c r="H38" i="7"/>
  <c r="G38" i="7"/>
  <c r="F38" i="7"/>
  <c r="E38" i="7"/>
  <c r="D38" i="7"/>
  <c r="O37" i="7"/>
  <c r="N37" i="7"/>
  <c r="M37" i="7"/>
  <c r="L37" i="7"/>
  <c r="K37" i="7"/>
  <c r="I37" i="7"/>
  <c r="H37" i="7"/>
  <c r="G37" i="7"/>
  <c r="F37" i="7"/>
  <c r="E37" i="7"/>
  <c r="D37" i="7"/>
  <c r="O36" i="7"/>
  <c r="N36" i="7"/>
  <c r="M36" i="7"/>
  <c r="L36" i="7"/>
  <c r="K36" i="7"/>
  <c r="I36" i="7"/>
  <c r="H36" i="7"/>
  <c r="G36" i="7"/>
  <c r="F36" i="7"/>
  <c r="E36" i="7"/>
  <c r="D36" i="7"/>
  <c r="O35" i="7"/>
  <c r="N35" i="7"/>
  <c r="M35" i="7"/>
  <c r="L35" i="7"/>
  <c r="K35" i="7"/>
  <c r="I35" i="7"/>
  <c r="H35" i="7"/>
  <c r="G35" i="7"/>
  <c r="F35" i="7"/>
  <c r="E35" i="7"/>
  <c r="D35" i="7"/>
  <c r="O34" i="7"/>
  <c r="N34" i="7"/>
  <c r="M34" i="7"/>
  <c r="L34" i="7"/>
  <c r="K34" i="7"/>
  <c r="I34" i="7"/>
  <c r="H34" i="7"/>
  <c r="G34" i="7"/>
  <c r="F34" i="7"/>
  <c r="E34" i="7"/>
  <c r="D34" i="7"/>
  <c r="O33" i="7"/>
  <c r="N33" i="7"/>
  <c r="M33" i="7"/>
  <c r="L33" i="7"/>
  <c r="K33" i="7"/>
  <c r="I33" i="7"/>
  <c r="H33" i="7"/>
  <c r="G33" i="7"/>
  <c r="F33" i="7"/>
  <c r="E33" i="7"/>
  <c r="D33" i="7"/>
  <c r="O32" i="7"/>
  <c r="N32" i="7"/>
  <c r="M32" i="7"/>
  <c r="L32" i="7"/>
  <c r="K32" i="7"/>
  <c r="I32" i="7"/>
  <c r="H32" i="7"/>
  <c r="G32" i="7"/>
  <c r="F32" i="7"/>
  <c r="E32" i="7"/>
  <c r="D32" i="7"/>
  <c r="O31" i="7"/>
  <c r="N31" i="7"/>
  <c r="M31" i="7"/>
  <c r="L31" i="7"/>
  <c r="K31" i="7"/>
  <c r="I31" i="7"/>
  <c r="H31" i="7"/>
  <c r="G31" i="7"/>
  <c r="F31" i="7"/>
  <c r="E31" i="7"/>
  <c r="D31" i="7"/>
  <c r="O30" i="7"/>
  <c r="N30" i="7"/>
  <c r="M30" i="7"/>
  <c r="L30" i="7"/>
  <c r="K30" i="7"/>
  <c r="I30" i="7"/>
  <c r="H30" i="7"/>
  <c r="G30" i="7"/>
  <c r="F30" i="7"/>
  <c r="E30" i="7"/>
  <c r="D30" i="7"/>
  <c r="O29" i="7"/>
  <c r="N29" i="7"/>
  <c r="M29" i="7"/>
  <c r="L29" i="7"/>
  <c r="K29" i="7"/>
  <c r="I29" i="7"/>
  <c r="H29" i="7"/>
  <c r="G29" i="7"/>
  <c r="F29" i="7"/>
  <c r="E29" i="7"/>
  <c r="D29" i="7"/>
  <c r="O28" i="7"/>
  <c r="N28" i="7"/>
  <c r="M28" i="7"/>
  <c r="L28" i="7"/>
  <c r="K28" i="7"/>
  <c r="I28" i="7"/>
  <c r="H28" i="7"/>
  <c r="G28" i="7"/>
  <c r="F28" i="7"/>
  <c r="E28" i="7"/>
  <c r="D28" i="7"/>
  <c r="O27" i="7"/>
  <c r="N27" i="7"/>
  <c r="M27" i="7"/>
  <c r="L27" i="7"/>
  <c r="K27" i="7"/>
  <c r="I27" i="7"/>
  <c r="H27" i="7"/>
  <c r="G27" i="7"/>
  <c r="F27" i="7"/>
  <c r="E27" i="7"/>
  <c r="D27" i="7"/>
  <c r="O26" i="7"/>
  <c r="N26" i="7"/>
  <c r="M26" i="7"/>
  <c r="L26" i="7"/>
  <c r="K26" i="7"/>
  <c r="I26" i="7"/>
  <c r="H26" i="7"/>
  <c r="G26" i="7"/>
  <c r="F26" i="7"/>
  <c r="E26" i="7"/>
  <c r="D26" i="7"/>
  <c r="O25" i="7"/>
  <c r="N25" i="7"/>
  <c r="M25" i="7"/>
  <c r="L25" i="7"/>
  <c r="K25" i="7"/>
  <c r="I25" i="7"/>
  <c r="H25" i="7"/>
  <c r="G25" i="7"/>
  <c r="F25" i="7"/>
  <c r="E25" i="7"/>
  <c r="D25" i="7"/>
  <c r="O24" i="7"/>
  <c r="N24" i="7"/>
  <c r="M24" i="7"/>
  <c r="L24" i="7"/>
  <c r="K24" i="7"/>
  <c r="I24" i="7"/>
  <c r="H24" i="7"/>
  <c r="G24" i="7"/>
  <c r="F24" i="7"/>
  <c r="E24" i="7"/>
  <c r="D24" i="7"/>
  <c r="O23" i="7"/>
  <c r="N23" i="7"/>
  <c r="M23" i="7"/>
  <c r="L23" i="7"/>
  <c r="K23" i="7"/>
  <c r="I23" i="7"/>
  <c r="H23" i="7"/>
  <c r="G23" i="7"/>
  <c r="F23" i="7"/>
  <c r="E23" i="7"/>
  <c r="D23" i="7"/>
  <c r="O22" i="7"/>
  <c r="N22" i="7"/>
  <c r="M22" i="7"/>
  <c r="L22" i="7"/>
  <c r="K22" i="7"/>
  <c r="I22" i="7"/>
  <c r="H22" i="7"/>
  <c r="G22" i="7"/>
  <c r="F22" i="7"/>
  <c r="E22" i="7"/>
  <c r="D22" i="7"/>
  <c r="O21" i="7"/>
  <c r="N21" i="7"/>
  <c r="M21" i="7"/>
  <c r="L21" i="7"/>
  <c r="K21" i="7"/>
  <c r="I21" i="7"/>
  <c r="H21" i="7"/>
  <c r="G21" i="7"/>
  <c r="F21" i="7"/>
  <c r="E21" i="7"/>
  <c r="D21" i="7"/>
  <c r="O20" i="7"/>
  <c r="N20" i="7"/>
  <c r="M20" i="7"/>
  <c r="L20" i="7"/>
  <c r="K20" i="7"/>
  <c r="I20" i="7"/>
  <c r="H20" i="7"/>
  <c r="G20" i="7"/>
  <c r="F20" i="7"/>
  <c r="E20" i="7"/>
  <c r="D20" i="7"/>
  <c r="O19" i="7"/>
  <c r="N19" i="7"/>
  <c r="M19" i="7"/>
  <c r="L19" i="7"/>
  <c r="K19" i="7"/>
  <c r="I19" i="7"/>
  <c r="H19" i="7"/>
  <c r="G19" i="7"/>
  <c r="F19" i="7"/>
  <c r="E19" i="7"/>
  <c r="D19" i="7"/>
  <c r="O18" i="7"/>
  <c r="N18" i="7"/>
  <c r="M18" i="7"/>
  <c r="L18" i="7"/>
  <c r="K18" i="7"/>
  <c r="I18" i="7"/>
  <c r="H18" i="7"/>
  <c r="G18" i="7"/>
  <c r="F18" i="7"/>
  <c r="E18" i="7"/>
  <c r="D18" i="7"/>
  <c r="O17" i="7"/>
  <c r="N17" i="7"/>
  <c r="M17" i="7"/>
  <c r="L17" i="7"/>
  <c r="K17" i="7"/>
  <c r="I17" i="7"/>
  <c r="H17" i="7"/>
  <c r="G17" i="7"/>
  <c r="F17" i="7"/>
  <c r="E17" i="7"/>
  <c r="D17" i="7"/>
  <c r="O16" i="7"/>
  <c r="N16" i="7"/>
  <c r="M16" i="7"/>
  <c r="L16" i="7"/>
  <c r="K16" i="7"/>
  <c r="I16" i="7"/>
  <c r="H16" i="7"/>
  <c r="G16" i="7"/>
  <c r="F16" i="7"/>
  <c r="E16" i="7"/>
  <c r="D16" i="7"/>
  <c r="O15" i="7"/>
  <c r="N15" i="7"/>
  <c r="M15" i="7"/>
  <c r="L15" i="7"/>
  <c r="K15" i="7"/>
  <c r="I15" i="7"/>
  <c r="H15" i="7"/>
  <c r="G15" i="7"/>
  <c r="F15" i="7"/>
  <c r="E15" i="7"/>
  <c r="D15" i="7"/>
  <c r="O14" i="7"/>
  <c r="N14" i="7"/>
  <c r="M14" i="7"/>
  <c r="L14" i="7"/>
  <c r="K14" i="7"/>
  <c r="I14" i="7"/>
  <c r="H14" i="7"/>
  <c r="G14" i="7"/>
  <c r="F14" i="7"/>
  <c r="E14" i="7"/>
  <c r="D14" i="7"/>
  <c r="O13" i="7"/>
  <c r="N13" i="7"/>
  <c r="M13" i="7"/>
  <c r="L13" i="7"/>
  <c r="K13" i="7"/>
  <c r="I13" i="7"/>
  <c r="H13" i="7"/>
  <c r="G13" i="7"/>
  <c r="F13" i="7"/>
  <c r="E13" i="7"/>
  <c r="D13" i="7"/>
  <c r="O12" i="7"/>
  <c r="N12" i="7"/>
  <c r="M12" i="7"/>
  <c r="L12" i="7"/>
  <c r="K12" i="7"/>
  <c r="I12" i="7"/>
  <c r="H12" i="7"/>
  <c r="G12" i="7"/>
  <c r="F12" i="7"/>
  <c r="E12" i="7"/>
  <c r="D12" i="7"/>
  <c r="O11" i="7"/>
  <c r="N11" i="7"/>
  <c r="M11" i="7"/>
  <c r="L11" i="7"/>
  <c r="K11" i="7"/>
  <c r="I11" i="7"/>
  <c r="H11" i="7"/>
  <c r="G11" i="7"/>
  <c r="F11" i="7"/>
  <c r="E11" i="7"/>
  <c r="D11" i="7"/>
  <c r="A2" i="7"/>
  <c r="A1" i="7"/>
  <c r="A2" i="6"/>
  <c r="A1" i="6"/>
  <c r="A2" i="5"/>
  <c r="A1" i="5"/>
  <c r="Q164" i="1"/>
  <c r="P164" i="1"/>
  <c r="O164" i="1"/>
  <c r="N164" i="1"/>
  <c r="M164" i="1"/>
  <c r="L164" i="1"/>
  <c r="K164" i="1"/>
  <c r="J164" i="1"/>
  <c r="I164" i="1"/>
  <c r="H164" i="1"/>
  <c r="Q162" i="1"/>
  <c r="P162" i="1"/>
  <c r="O162" i="1"/>
  <c r="N162" i="1"/>
  <c r="M162" i="1"/>
  <c r="L162" i="1"/>
  <c r="K162" i="1"/>
  <c r="J162" i="1"/>
  <c r="I162" i="1"/>
  <c r="H162" i="1"/>
  <c r="Q131" i="1"/>
  <c r="P131" i="1"/>
  <c r="O131" i="1"/>
  <c r="N131" i="1"/>
  <c r="M131" i="1"/>
  <c r="L131" i="1"/>
  <c r="K131" i="1"/>
  <c r="J131" i="1"/>
  <c r="I131" i="1"/>
  <c r="H131" i="1"/>
  <c r="Q110" i="1"/>
  <c r="P110" i="1"/>
  <c r="O110" i="1"/>
  <c r="N110" i="1"/>
  <c r="M110" i="1"/>
  <c r="L110" i="1"/>
  <c r="K110" i="1"/>
  <c r="J110" i="1"/>
  <c r="I110" i="1"/>
  <c r="H110" i="1"/>
  <c r="Q99" i="1"/>
  <c r="P99" i="1"/>
  <c r="O99" i="1"/>
  <c r="N99" i="1"/>
  <c r="M99" i="1"/>
  <c r="L99" i="1"/>
  <c r="K99" i="1"/>
  <c r="J99" i="1"/>
  <c r="I99" i="1"/>
  <c r="H99" i="1"/>
  <c r="G99" i="1"/>
  <c r="Q46" i="1"/>
  <c r="P46" i="1"/>
  <c r="O46" i="1"/>
  <c r="N46" i="1"/>
  <c r="M46" i="1"/>
  <c r="L46" i="1"/>
  <c r="K46" i="1"/>
  <c r="J46" i="1"/>
  <c r="I46" i="1"/>
  <c r="H46" i="1"/>
  <c r="G83" i="1"/>
  <c r="Q83" i="1"/>
  <c r="P83" i="1"/>
  <c r="O83" i="1"/>
  <c r="N83" i="1"/>
  <c r="M83" i="1"/>
  <c r="L83" i="1"/>
  <c r="K83" i="1"/>
  <c r="J83" i="1"/>
  <c r="I83" i="1"/>
  <c r="H83" i="1"/>
  <c r="Q76" i="1"/>
  <c r="P76" i="1"/>
  <c r="O76" i="1"/>
  <c r="N76" i="1"/>
  <c r="M76" i="1"/>
  <c r="L76" i="1"/>
  <c r="K76" i="1"/>
  <c r="J76" i="1"/>
  <c r="I76" i="1"/>
  <c r="H76" i="1"/>
  <c r="G76" i="1"/>
  <c r="Q69" i="1"/>
  <c r="P69" i="1"/>
  <c r="O69" i="1"/>
  <c r="N69" i="1"/>
  <c r="M69" i="1"/>
  <c r="L69" i="1"/>
  <c r="K69" i="1"/>
  <c r="J69" i="1"/>
  <c r="I69" i="1"/>
  <c r="H69" i="1"/>
  <c r="Q53" i="1"/>
  <c r="P53" i="1"/>
  <c r="O53" i="1"/>
  <c r="N53" i="1"/>
  <c r="M53" i="1"/>
  <c r="L53" i="1"/>
  <c r="K53" i="1"/>
  <c r="J53" i="1"/>
  <c r="I53" i="1"/>
  <c r="H53" i="1"/>
  <c r="Z27" i="12" l="1"/>
  <c r="Z34" i="12"/>
  <c r="Z69" i="12"/>
  <c r="Z76" i="12"/>
  <c r="Z48" i="12"/>
  <c r="Z55" i="12"/>
  <c r="Z62" i="12"/>
  <c r="Z41" i="12"/>
  <c r="Z161" i="12"/>
  <c r="Z154" i="12"/>
  <c r="Z196" i="12"/>
  <c r="Z175" i="12"/>
  <c r="AA12" i="12"/>
  <c r="Z189" i="12"/>
  <c r="Z168" i="12"/>
  <c r="Z147" i="12"/>
  <c r="Z140" i="12"/>
  <c r="Z182" i="12"/>
  <c r="G84" i="1"/>
  <c r="G93" i="1" s="1"/>
  <c r="E69" i="1"/>
  <c r="E162" i="1"/>
  <c r="E131" i="1"/>
  <c r="E83" i="1"/>
  <c r="E164" i="1"/>
  <c r="E76" i="1"/>
  <c r="E99" i="1"/>
  <c r="E110" i="1"/>
  <c r="E46" i="1"/>
  <c r="E53" i="1"/>
  <c r="I153" i="1"/>
  <c r="H153" i="1"/>
  <c r="N153" i="1"/>
  <c r="K153" i="1"/>
  <c r="O153" i="1"/>
  <c r="L153" i="1"/>
  <c r="J153" i="1"/>
  <c r="Q153" i="1"/>
  <c r="P153" i="1"/>
  <c r="M153" i="1"/>
  <c r="H84" i="1"/>
  <c r="H93" i="1" s="1"/>
  <c r="K84" i="1"/>
  <c r="K93" i="1" s="1"/>
  <c r="P84" i="1"/>
  <c r="P93" i="1" s="1"/>
  <c r="J84" i="1"/>
  <c r="J93" i="1" s="1"/>
  <c r="Q84" i="1"/>
  <c r="Q93" i="1" s="1"/>
  <c r="N84" i="1"/>
  <c r="N93" i="1" s="1"/>
  <c r="O84" i="1"/>
  <c r="O93" i="1" s="1"/>
  <c r="L84" i="1"/>
  <c r="L93" i="1" s="1"/>
  <c r="I84" i="1"/>
  <c r="I93" i="1" s="1"/>
  <c r="M84" i="1"/>
  <c r="M93" i="1" s="1"/>
  <c r="G161" i="1" l="1"/>
  <c r="E153" i="1"/>
  <c r="AA161" i="12"/>
  <c r="AA76" i="12"/>
  <c r="AA48" i="12"/>
  <c r="AA34" i="12"/>
  <c r="AA69" i="12"/>
  <c r="AA41" i="12"/>
  <c r="AA55" i="12"/>
  <c r="AA62" i="12"/>
  <c r="AA175" i="12"/>
  <c r="AA27" i="12"/>
  <c r="AA189" i="12"/>
  <c r="AA168" i="12"/>
  <c r="AA182" i="12"/>
  <c r="AA140" i="12"/>
  <c r="AA147" i="12"/>
  <c r="AA196" i="12"/>
  <c r="AA154" i="12"/>
  <c r="E84" i="1"/>
  <c r="Q161" i="1"/>
  <c r="J161" i="1"/>
  <c r="P161" i="1"/>
  <c r="M161" i="1"/>
  <c r="K161" i="1"/>
  <c r="I161" i="1"/>
  <c r="H161" i="1"/>
  <c r="L161" i="1"/>
  <c r="O161" i="1"/>
  <c r="N161" i="1"/>
  <c r="G96" i="1" l="1"/>
  <c r="G102" i="1" s="1"/>
  <c r="G165" i="1"/>
  <c r="G166" i="1" s="1"/>
  <c r="G170" i="1" s="1"/>
  <c r="E161" i="1"/>
  <c r="E93" i="1"/>
  <c r="N96" i="1"/>
  <c r="N102" i="1" s="1"/>
  <c r="N165" i="1"/>
  <c r="N166" i="1" s="1"/>
  <c r="N170" i="1" s="1"/>
  <c r="L96" i="1"/>
  <c r="L102" i="1" s="1"/>
  <c r="L165" i="1"/>
  <c r="L166" i="1" s="1"/>
  <c r="L170" i="1" s="1"/>
  <c r="M96" i="1"/>
  <c r="M102" i="1" s="1"/>
  <c r="M165" i="1"/>
  <c r="M166" i="1" s="1"/>
  <c r="M170" i="1" s="1"/>
  <c r="H96" i="1"/>
  <c r="H165" i="1"/>
  <c r="P96" i="1"/>
  <c r="P102" i="1" s="1"/>
  <c r="P165" i="1"/>
  <c r="P166" i="1" s="1"/>
  <c r="P170" i="1" s="1"/>
  <c r="O96" i="1"/>
  <c r="O102" i="1" s="1"/>
  <c r="O165" i="1"/>
  <c r="O166" i="1" s="1"/>
  <c r="O170" i="1" s="1"/>
  <c r="I96" i="1"/>
  <c r="I102" i="1" s="1"/>
  <c r="I165" i="1"/>
  <c r="I166" i="1" s="1"/>
  <c r="I170" i="1" s="1"/>
  <c r="J96" i="1"/>
  <c r="J102" i="1" s="1"/>
  <c r="J165" i="1"/>
  <c r="J166" i="1" s="1"/>
  <c r="J170" i="1" s="1"/>
  <c r="K96" i="1"/>
  <c r="K102" i="1" s="1"/>
  <c r="K165" i="1"/>
  <c r="K166" i="1" s="1"/>
  <c r="K170" i="1" s="1"/>
  <c r="Q96" i="1"/>
  <c r="Q102" i="1" s="1"/>
  <c r="Q165" i="1"/>
  <c r="Q166" i="1" s="1"/>
  <c r="Q170" i="1" s="1"/>
  <c r="E165" i="1" l="1"/>
  <c r="H102" i="1"/>
  <c r="E96" i="1"/>
  <c r="G171" i="1"/>
  <c r="G172" i="1" s="1"/>
  <c r="H166" i="1"/>
  <c r="E102" i="1" l="1"/>
  <c r="H170" i="1"/>
  <c r="E166" i="1"/>
  <c r="G173" i="1"/>
  <c r="H171" i="1" l="1"/>
  <c r="H172" i="1" s="1"/>
  <c r="E170" i="1"/>
  <c r="E175" i="1"/>
  <c r="A2" i="1"/>
  <c r="A1" i="1"/>
  <c r="I171" i="1" l="1"/>
  <c r="J171" i="1" s="1"/>
  <c r="H173" i="1"/>
  <c r="I172" i="1" l="1"/>
  <c r="I173" i="1" s="1"/>
  <c r="K171" i="1"/>
  <c r="J172" i="1"/>
  <c r="J173" i="1" s="1"/>
  <c r="L171" i="1" l="1"/>
  <c r="K172" i="1"/>
  <c r="K173" i="1" s="1"/>
  <c r="M171" i="1" l="1"/>
  <c r="L172" i="1"/>
  <c r="L173" i="1" s="1"/>
  <c r="N171" i="1" l="1"/>
  <c r="M172" i="1"/>
  <c r="M173" i="1" s="1"/>
  <c r="O171" i="1" l="1"/>
  <c r="N172" i="1"/>
  <c r="N173" i="1" s="1"/>
  <c r="P171" i="1" l="1"/>
  <c r="O172" i="1"/>
  <c r="O173" i="1" s="1"/>
  <c r="Q171" i="1" l="1"/>
  <c r="P172" i="1"/>
  <c r="P173" i="1" s="1"/>
  <c r="Q172" i="1" l="1"/>
  <c r="Q173" i="1" s="1"/>
</calcChain>
</file>

<file path=xl/sharedStrings.xml><?xml version="1.0" encoding="utf-8"?>
<sst xmlns="http://schemas.openxmlformats.org/spreadsheetml/2006/main" count="467" uniqueCount="320">
  <si>
    <t>VOIES NAVIGABLES DE FRANCE</t>
  </si>
  <si>
    <t>Formulaire financier à lier et adapter à chaque cas et simulations</t>
  </si>
  <si>
    <t>Le présent fichier EXCEL devra être joint à l'offre.Toutes les formules de calcul nécessaires devront être renseignées et accessibles.  Ce fichier devra être en parfaite cohérence avec les éléments et résultats des autres documents de l'offre.</t>
  </si>
  <si>
    <t>Le candidat soumissionnaire doit remplir les cellules en bleu clair en valeur absolue</t>
  </si>
  <si>
    <t>Le candidat soumissionnaire peut modifier les cellules d'entêtes de ligne bleu clair</t>
  </si>
  <si>
    <t>Légende :</t>
  </si>
  <si>
    <t>[à préciser]</t>
  </si>
  <si>
    <t>Candidat soumissionnaire</t>
  </si>
  <si>
    <t>Offre</t>
  </si>
  <si>
    <t>1 - Emplacements / Fréquentation</t>
  </si>
  <si>
    <t>Emplacements - Evolution en nombre</t>
  </si>
  <si>
    <t>Total</t>
  </si>
  <si>
    <t xml:space="preserve">Fréquentation </t>
  </si>
  <si>
    <t>Hivernages - Total</t>
  </si>
  <si>
    <t>Autres [à préciser]</t>
  </si>
  <si>
    <t>Autres - Total</t>
  </si>
  <si>
    <t>2 - Tarifs / Zones</t>
  </si>
  <si>
    <t>Tarifs moyen passage</t>
  </si>
  <si>
    <t>Tarifs moyen hivernage</t>
  </si>
  <si>
    <t>Autres services / tarifs pour la plaisance</t>
  </si>
  <si>
    <t>1.1</t>
  </si>
  <si>
    <t>Activité domaniale</t>
  </si>
  <si>
    <t>Description</t>
  </si>
  <si>
    <t>Titulaire</t>
  </si>
  <si>
    <t>Prise d'effet</t>
  </si>
  <si>
    <t>Fin de contrat</t>
  </si>
  <si>
    <t>Occupation de terre-plein</t>
  </si>
  <si>
    <t>Occupation de locaux batis</t>
  </si>
  <si>
    <t>Occupation de quai</t>
  </si>
  <si>
    <t>Occupation de Places de parking</t>
  </si>
  <si>
    <t>Loyer forfaitaire (HT)</t>
  </si>
  <si>
    <t>Redevance Variable (HT)</t>
  </si>
  <si>
    <t>Reconductible O/N</t>
  </si>
  <si>
    <t>HAUSSE / REVISION TARIFAIRE EVENTUELLE (hors indexation contractuelle / inflation)</t>
  </si>
  <si>
    <t>Surface (m²)</t>
  </si>
  <si>
    <t>Prix surfacique en €/m²</t>
  </si>
  <si>
    <t>Longueur (m)</t>
  </si>
  <si>
    <t>Prix linéique (€/ml)</t>
  </si>
  <si>
    <t>Nombre</t>
  </si>
  <si>
    <t>Prix unitaire (€/Un.)</t>
  </si>
  <si>
    <t>0.</t>
  </si>
  <si>
    <t>Hypothèses d'inflation et indexations</t>
  </si>
  <si>
    <t>Inflation/indexation passage EURO constants vs courants</t>
  </si>
  <si>
    <t>MOYENNE</t>
  </si>
  <si>
    <t>Inflation revenus #1 [à préciser]</t>
  </si>
  <si>
    <t>Inflation revenus #2 [à préciser]</t>
  </si>
  <si>
    <t>Inflation revenus #3 [à préciser]</t>
  </si>
  <si>
    <t>Inflation OPEX #1 [à préciser]</t>
  </si>
  <si>
    <t>Inflation OPEX #2 [à préciser]</t>
  </si>
  <si>
    <t>Inflation OPEX #3 [à préciser]</t>
  </si>
  <si>
    <t>Inflation CAPEX #1 [à préciser]</t>
  </si>
  <si>
    <t>Inflation CAPEX #2 [à préciser]</t>
  </si>
  <si>
    <t>Inflation CAPEX #3 [à préciser]</t>
  </si>
  <si>
    <t>1.</t>
  </si>
  <si>
    <t>Compte d'Exploitation Prévisionnel (CEP) - en EURO courants</t>
  </si>
  <si>
    <t>en EURO(€) courants</t>
  </si>
  <si>
    <t>TOTAL</t>
  </si>
  <si>
    <t>Redevances portuaires</t>
  </si>
  <si>
    <t>Revenus domaniaux #1 [à préciser]</t>
  </si>
  <si>
    <t>Revenus domaniaux #2 [à préciser]</t>
  </si>
  <si>
    <t>Revenus domaniaux #3 [à préciser]</t>
  </si>
  <si>
    <t>Revenus domaniaux #4 [à préciser]</t>
  </si>
  <si>
    <t>Revenus domaniaux #5 [à préciser]</t>
  </si>
  <si>
    <t>Revenus domaniaux #6 [à préciser]</t>
  </si>
  <si>
    <t>Revenus domaniaux #7 [à préciser]</t>
  </si>
  <si>
    <t>Autres activités #1 [à préciser]</t>
  </si>
  <si>
    <t>Autres activités #2 [à préciser]</t>
  </si>
  <si>
    <t>Autres activités #3 [à préciser]</t>
  </si>
  <si>
    <t>Autres activités #4 [à préciser]</t>
  </si>
  <si>
    <t>Autres activités #5 [à préciser]</t>
  </si>
  <si>
    <t>CHIFFRE D'AFFAIRES</t>
  </si>
  <si>
    <t>Subvention d'exploitation</t>
  </si>
  <si>
    <t>PRODUITS D'EXPLOITATION</t>
  </si>
  <si>
    <t>Achats stockés (dont carburant)</t>
  </si>
  <si>
    <t>Achats d'études et prestations de services</t>
  </si>
  <si>
    <t>Achats de matériel, équipements et travaux</t>
  </si>
  <si>
    <t>Achats de fournitures administratives</t>
  </si>
  <si>
    <t>Autres achats non stockés</t>
  </si>
  <si>
    <t>Achats de marchandises</t>
  </si>
  <si>
    <t>Achats d'approvisionnement &amp; consommables</t>
  </si>
  <si>
    <t>Sous-traitance générale</t>
  </si>
  <si>
    <t>Locations et crédit-bail</t>
  </si>
  <si>
    <t>Primes d'assurances</t>
  </si>
  <si>
    <t>Études de recherches</t>
  </si>
  <si>
    <t>Personnel mis à disposition</t>
  </si>
  <si>
    <t>Frais de siège</t>
  </si>
  <si>
    <t>Rémunérations d'intérimaires</t>
  </si>
  <si>
    <t>Honoraires</t>
  </si>
  <si>
    <t>Publicité, publications relations publiques</t>
  </si>
  <si>
    <t>Déplacements , missions et réceptions</t>
  </si>
  <si>
    <t>Frais postaux et télécommunications</t>
  </si>
  <si>
    <t>Services bancaires et assimilés</t>
  </si>
  <si>
    <t>Divers</t>
  </si>
  <si>
    <t>Achats &amp; autres achats et charges externes</t>
  </si>
  <si>
    <t>Impôts et taxes #1 [à préciser]</t>
  </si>
  <si>
    <t>Impôts et taxes #2 [à préciser]</t>
  </si>
  <si>
    <t>Impôts et taxes #3 [à préciser]</t>
  </si>
  <si>
    <t>Impôts et taxes #4 [à préciser]</t>
  </si>
  <si>
    <t>Impôts et taxes #5 [à préciser]</t>
  </si>
  <si>
    <t>Impôts et taxes #6 [à préciser]</t>
  </si>
  <si>
    <t>Impôts et Taxes</t>
  </si>
  <si>
    <t>Rémunération Brute non chargée - Ouvrier</t>
  </si>
  <si>
    <t>Rémunération Brute non chargée - ETAM</t>
  </si>
  <si>
    <t>Rémunération Brute non chargée - Cadre</t>
  </si>
  <si>
    <t>Charges sociales sur rémunérations</t>
  </si>
  <si>
    <t xml:space="preserve">Autres charges de personnel brutes </t>
  </si>
  <si>
    <t xml:space="preserve">Autres charges sociales </t>
  </si>
  <si>
    <t>Personnel</t>
  </si>
  <si>
    <t>EXCEDENT BRUT D'EXPLOITATION</t>
  </si>
  <si>
    <t>Redevance VNF - Part fixe</t>
  </si>
  <si>
    <t>Redevance VNF - Part variable</t>
  </si>
  <si>
    <t>Dotations sur provisions d'exploitation - Autres</t>
  </si>
  <si>
    <t>Reprises de provisions d'exploitation</t>
  </si>
  <si>
    <t>RESULTAT D'EXPLOITATION</t>
  </si>
  <si>
    <t>Produits financiers</t>
  </si>
  <si>
    <t>Charges financières</t>
  </si>
  <si>
    <t>RESULTAT COURANT AVANT IMPOT</t>
  </si>
  <si>
    <t>Produits exceptionnels sur opérations en capital</t>
  </si>
  <si>
    <t>Charges exceptionnelles sur opérations en capital</t>
  </si>
  <si>
    <t>Résultat exceptionnel</t>
  </si>
  <si>
    <t>Participation des salariés aux résultats</t>
  </si>
  <si>
    <t>Impôts sur les bénéfices</t>
  </si>
  <si>
    <t>BENEFICE ou PERTE</t>
  </si>
  <si>
    <t>2.</t>
  </si>
  <si>
    <t>Tableau Emplois / Ressources</t>
  </si>
  <si>
    <t>EMPLOIS</t>
  </si>
  <si>
    <t xml:space="preserve">Coûts d'investissements </t>
  </si>
  <si>
    <t>Frais financiers - Commissions d'arrangement</t>
  </si>
  <si>
    <t>Frais financiers - Commissions d'engagement</t>
  </si>
  <si>
    <t>Frais financiers - Frais d'agent &amp; garanties des prêteurs</t>
  </si>
  <si>
    <t>Frais financiers Intérêts financiers</t>
  </si>
  <si>
    <t>Compte de réserve</t>
  </si>
  <si>
    <t>Remboursement Crédit relais fonds propres</t>
  </si>
  <si>
    <t>Remboursement Financements privés externes</t>
  </si>
  <si>
    <t>Remboursement Dette subordonnée d'actionnaires</t>
  </si>
  <si>
    <t>Remboursement Capital social</t>
  </si>
  <si>
    <t>Charges décaissables de la concession (hors redevance VNF)</t>
  </si>
  <si>
    <t>Redevance VNF</t>
  </si>
  <si>
    <t>Dividendes</t>
  </si>
  <si>
    <t>Emploi #14 [à préciser]</t>
  </si>
  <si>
    <t>Emploi #15 [à préciser]</t>
  </si>
  <si>
    <t>Emploi #17 [à préciser]</t>
  </si>
  <si>
    <t>Emploi #18 [à préciser]</t>
  </si>
  <si>
    <t>Emploi #19 [à préciser]</t>
  </si>
  <si>
    <t>Emploi #20 [à préciser]</t>
  </si>
  <si>
    <t>RESSOURCES</t>
  </si>
  <si>
    <t>Capital social</t>
  </si>
  <si>
    <t>Dette subordonnée d'actionnaires</t>
  </si>
  <si>
    <t>Crédit relais fonds propres (CRFP)</t>
  </si>
  <si>
    <t>Financements privés externes #1 [à préciser]</t>
  </si>
  <si>
    <t>Financements privés externes #2 [à préciser]</t>
  </si>
  <si>
    <t>Financements privés externes #3 [à préciser]</t>
  </si>
  <si>
    <t>Subventions d'investissement</t>
  </si>
  <si>
    <t>Produits encaissables de la concession</t>
  </si>
  <si>
    <t>Ressource #9 [à préciser]</t>
  </si>
  <si>
    <t>Ressource #10 [à préciser]</t>
  </si>
  <si>
    <t>Ressource #11 [à préciser]</t>
  </si>
  <si>
    <t>Ressource #12 [à préciser]</t>
  </si>
  <si>
    <t>Ressource #13 [à préciser]</t>
  </si>
  <si>
    <t>Ressource #14 [à préciser]</t>
  </si>
  <si>
    <t>Ressource #15 [à préciser]</t>
  </si>
  <si>
    <t>Ressource #16 [à préciser]</t>
  </si>
  <si>
    <t>Ressource #17 [à préciser]</t>
  </si>
  <si>
    <t>Ressource #18 [à préciser]</t>
  </si>
  <si>
    <t>Ressource #19 [à préciser]</t>
  </si>
  <si>
    <t>Ressource #20 [à préciser]</t>
  </si>
  <si>
    <t>Check</t>
  </si>
  <si>
    <t>3.</t>
  </si>
  <si>
    <t>Cash Flow - TRIs</t>
  </si>
  <si>
    <t>Excédent Brut d'Exploitation (1)</t>
  </si>
  <si>
    <t>Redevance VNF (2)</t>
  </si>
  <si>
    <t>BFR Exploitation</t>
  </si>
  <si>
    <t>Variation du BFR (3)</t>
  </si>
  <si>
    <t>IS normatif (25%) (4)</t>
  </si>
  <si>
    <t>Flux d'exploitation (1) - (2) - (3) - (4)</t>
  </si>
  <si>
    <t>CAPEX (a)</t>
  </si>
  <si>
    <t>Subvention d'investissement (b)</t>
  </si>
  <si>
    <t>Flux d'investissement -(a) + (b)</t>
  </si>
  <si>
    <t>FLUX Projet / T.R.I. Projet normatif</t>
  </si>
  <si>
    <t>Flux projet cumulés</t>
  </si>
  <si>
    <t>Coût Moyen Pondéré du Capital (CMPC) - en %</t>
  </si>
  <si>
    <t>Valeur Actuelle Nette (VAN projet normatif)</t>
  </si>
  <si>
    <t>Tirage - Capital Social</t>
  </si>
  <si>
    <t>Remboursement - Capital Social</t>
  </si>
  <si>
    <t>Tirage - Dette Subordonnée Actionnaires</t>
  </si>
  <si>
    <t>Remboursement - Dette Subordonnée Actionnaires</t>
  </si>
  <si>
    <t>Intérêts - Dette Subordonnée Actionnaires (y.c. intérêts différés)</t>
  </si>
  <si>
    <t>Trésorerie réservée pour le paiement de dividendes</t>
  </si>
  <si>
    <t>FLUX Actionnaires / T.R.I. Actionnaires</t>
  </si>
  <si>
    <t>Flux actionnaires cumulés</t>
  </si>
  <si>
    <t>Plan Pluriannuel d'Investissements - EURO constants</t>
  </si>
  <si>
    <t>Site</t>
  </si>
  <si>
    <t>Libellé</t>
  </si>
  <si>
    <t>Infrastructure / Superstructure / Outillage</t>
  </si>
  <si>
    <t>Initial / Renouvellement</t>
  </si>
  <si>
    <t>Description de l'immobilisation</t>
  </si>
  <si>
    <t>Année d'investissement</t>
  </si>
  <si>
    <t>Date de mise en service</t>
  </si>
  <si>
    <t>Valeur d'acquisition
€ constants</t>
  </si>
  <si>
    <t>Renouvelable
O/N</t>
  </si>
  <si>
    <t>Amortissable 
O/N</t>
  </si>
  <si>
    <t>Mode d'amortissement</t>
  </si>
  <si>
    <t>Durée d'amortissement</t>
  </si>
  <si>
    <t>Taux de subvention</t>
  </si>
  <si>
    <t>Plan Pluriannuel d'Investissements - EURO courants</t>
  </si>
  <si>
    <t>Valeur d'acquisition
€ courants</t>
  </si>
  <si>
    <t xml:space="preserve"> </t>
  </si>
  <si>
    <t>Plan de financements</t>
  </si>
  <si>
    <t>Modalité de financement</t>
  </si>
  <si>
    <t>Montant
en EURO</t>
  </si>
  <si>
    <t>% TAEG
(le cas échéant)</t>
  </si>
  <si>
    <t>Durée
en Mois</t>
  </si>
  <si>
    <t>Date de tirage</t>
  </si>
  <si>
    <t>Date de début de remboursement
(le cas échéant)</t>
  </si>
  <si>
    <t>TIRAGE DES FINANCEMENTS</t>
  </si>
  <si>
    <t>Apport(s) en Fonds propres</t>
  </si>
  <si>
    <t>Crédit Relais Fonds Propres (CRFP)</t>
  </si>
  <si>
    <t>Dette subordonnée d'actionnaires #1</t>
  </si>
  <si>
    <t>Dette subordonnée d'actionnaires #2</t>
  </si>
  <si>
    <t>Dette subordonnée d'actionnaires #3</t>
  </si>
  <si>
    <t>Dette subordonnée d'actionnaires #4</t>
  </si>
  <si>
    <t>Subvention d'investissement</t>
  </si>
  <si>
    <t>Financement privé externe #1</t>
  </si>
  <si>
    <t>Financement privé externe #2</t>
  </si>
  <si>
    <t>Financement privé externe #3</t>
  </si>
  <si>
    <t>Financement privé externe #4</t>
  </si>
  <si>
    <t>Financement privé externe #5</t>
  </si>
  <si>
    <t>Mobilisation des cash-flows disponibles</t>
  </si>
  <si>
    <t>Autre modalité #1 [à préciser]</t>
  </si>
  <si>
    <t>Autre modalité #2 [à préciser]</t>
  </si>
  <si>
    <t>Autre modalité #3 [à préciser]</t>
  </si>
  <si>
    <t>Ratio annuel de couverture de la dette (DSCR)</t>
  </si>
  <si>
    <t>Le candidat soumissionnaire doit détailler pour chacun des onglets, les formules de calcul et/ou les sources utilisées.</t>
  </si>
  <si>
    <t>Toute modification des formules de calcul intégrées dans le template doit être documentée dans cet onglet.</t>
  </si>
  <si>
    <t>Données d'activité</t>
  </si>
  <si>
    <t>Nom du champ/ou poste</t>
  </si>
  <si>
    <t xml:space="preserve">Onglet / N°Ligne </t>
  </si>
  <si>
    <t xml:space="preserve">Si lien, nom fichier source </t>
  </si>
  <si>
    <t>Si calcul, détail formule</t>
  </si>
  <si>
    <t>Compte d'Exploitation prévisionnel</t>
  </si>
  <si>
    <t>N°Ligne onglet</t>
  </si>
  <si>
    <t>4.</t>
  </si>
  <si>
    <t>Plan Pluriannuel d'Investissement - EURO constants et courrants</t>
  </si>
  <si>
    <t>5.</t>
  </si>
  <si>
    <t>Actualisation</t>
  </si>
  <si>
    <t>Indice d'actualisation des flux à caractère fixe</t>
  </si>
  <si>
    <t>[a]</t>
  </si>
  <si>
    <t>Indice d'actualisation des flux à caractère variable</t>
  </si>
  <si>
    <t>[b]</t>
  </si>
  <si>
    <t>Flux</t>
  </si>
  <si>
    <t>Redevance Fixe</t>
  </si>
  <si>
    <t>Redevance Variable</t>
  </si>
  <si>
    <t>Partage de la trésorerie</t>
  </si>
  <si>
    <t>Flux 1 - à définir</t>
  </si>
  <si>
    <t>Flux 2 - à définir</t>
  </si>
  <si>
    <t>Flux 3 - à définir</t>
  </si>
  <si>
    <t>Flux 4 - à définir</t>
  </si>
  <si>
    <t>Flux VNF actualisés</t>
  </si>
  <si>
    <t>Abonnements annuels - Total</t>
  </si>
  <si>
    <t>Tarifs moyen annuel</t>
  </si>
  <si>
    <t>Somail - emplacements</t>
  </si>
  <si>
    <t>La Robine - emplacements</t>
  </si>
  <si>
    <t>St Nazaire d'Aude - emplacements</t>
  </si>
  <si>
    <t>Sallèles d'Aude - emplacements</t>
  </si>
  <si>
    <t>Ventenac - emplacements</t>
  </si>
  <si>
    <t>Narbonne - emplacements</t>
  </si>
  <si>
    <t>Port La Nouvelle - emplacements</t>
  </si>
  <si>
    <t>Argeliers - emplacements</t>
  </si>
  <si>
    <t>Somail - Abonnements</t>
  </si>
  <si>
    <t>La Robine - Abonnements</t>
  </si>
  <si>
    <t>St Nazaire d'Aude - Abonnements</t>
  </si>
  <si>
    <t>Sallèles d'Aude - Abonnements</t>
  </si>
  <si>
    <t>Ventenac - Abonnements</t>
  </si>
  <si>
    <t>Narbonne - Abonnements</t>
  </si>
  <si>
    <t>Port La Nouvelle - Abonnements</t>
  </si>
  <si>
    <t>Argeliers - Abonnements</t>
  </si>
  <si>
    <t>Escales - Total</t>
  </si>
  <si>
    <t>Somail - nombre d'escales</t>
  </si>
  <si>
    <t>La Robine - nombre d'escales</t>
  </si>
  <si>
    <t>St Nazaire d'Aude - nombre d'escales</t>
  </si>
  <si>
    <t>Sallèles d'Aude - nombre d'escales</t>
  </si>
  <si>
    <t>Ventenac - nombre d'escales</t>
  </si>
  <si>
    <t>Narbonne - nombre d'escales</t>
  </si>
  <si>
    <t>Port La Nouvelle - nombre d'escales</t>
  </si>
  <si>
    <t>Argeliers - nombre d'escales</t>
  </si>
  <si>
    <t>Somail - Hivernages</t>
  </si>
  <si>
    <t>La Robine - Hivernages</t>
  </si>
  <si>
    <t>St Nazaire d'Aude - Hivernages</t>
  </si>
  <si>
    <t>Sallèles d'Aude - Hivernages</t>
  </si>
  <si>
    <t>Ventenac - Hivernages</t>
  </si>
  <si>
    <t>Narbonne - Hivernages</t>
  </si>
  <si>
    <t>Port La Nouvelle - Hivernages</t>
  </si>
  <si>
    <t>Argeliers - Hivernages</t>
  </si>
  <si>
    <t>Somail</t>
  </si>
  <si>
    <t>La Robine</t>
  </si>
  <si>
    <t>St Nazaire d'Aude</t>
  </si>
  <si>
    <t>Sallèles d'Aude</t>
  </si>
  <si>
    <t>Ventenac</t>
  </si>
  <si>
    <t>Narbonne</t>
  </si>
  <si>
    <t>Port La Nouvelle</t>
  </si>
  <si>
    <t>Argeliers</t>
  </si>
  <si>
    <t>Somail - répartition emplacements par taille</t>
  </si>
  <si>
    <t>Inférieur à 8 m</t>
  </si>
  <si>
    <t>Entre 8 et 14m</t>
  </si>
  <si>
    <t>Entre 14 et 25m</t>
  </si>
  <si>
    <t>25m et plus</t>
  </si>
  <si>
    <t>La Robine - répartition emplacements par taille</t>
  </si>
  <si>
    <t>St Nazaire d'Aude - répartition emplacements par taille</t>
  </si>
  <si>
    <t>Sallèles d'Aude - répartition emplacements par taille</t>
  </si>
  <si>
    <t>Ventenac - répartition emplacements par taille</t>
  </si>
  <si>
    <t>Narbonne - répartition emplacements par taille</t>
  </si>
  <si>
    <t>Port La Nouvelle - répartition emplacements par taille</t>
  </si>
  <si>
    <t>Argeliers - répartition emplacements par taille</t>
  </si>
  <si>
    <t>Entretien/Maintenance préventive et curative</t>
  </si>
  <si>
    <t xml:space="preserve">Gros Entretien et Renouvellement (GER) </t>
  </si>
  <si>
    <t>Dotations aux amortissements techniques sur immobilisations</t>
  </si>
  <si>
    <t xml:space="preserve">Dotations aux amortissements de caducité sur immobilisations </t>
  </si>
  <si>
    <t>Dotations sur provisions d'exploitation - GER</t>
  </si>
  <si>
    <t xml:space="preserve">Quote part de subventions d'investissement virée au résultat </t>
  </si>
  <si>
    <t>Formulaires financiers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</si>
</sst>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_);[Red]\(#,##0\);\-_)"/>
    <numFmt numFmtId="165" formatCode="_-* #,##0_-;\-* #,##0_-;_-* &quot;-&quot;??_-;_-@_-"/>
    <numFmt numFmtId="166" formatCode="#,##0\ &quot;m²&quot;"/>
    <numFmt numFmtId="167" formatCode="#,##0.00\ &quot;€/m²&quot;"/>
    <numFmt numFmtId="168" formatCode="#,##0\ &quot;mL&quot;"/>
    <numFmt numFmtId="169" formatCode="#,##0.0\ &quot;€/mL&quot;"/>
    <numFmt numFmtId="170" formatCode="#,##0\ &quot;Plc&quot;"/>
    <numFmt numFmtId="171" formatCode="#,##0.0\ &quot;€/Plc&quot;"/>
    <numFmt numFmtId="172" formatCode="_-* #,##0\ &quot;€&quot;_-;\-* #,##0\ &quot;€&quot;_-;_-* &quot;-&quot;??\ &quot;€&quot;_-;_-@_-"/>
    <numFmt numFmtId="173" formatCode="0.0%"/>
    <numFmt numFmtId="174" formatCode="_(* #,##0_);_(* \(#,##0\);_(* &quot;-&quot;??_);_(@_)"/>
  </numFmts>
  <fonts count="3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sz val="10"/>
      <name val="Arial"/>
      <family val="2"/>
    </font>
    <font>
      <sz val="8"/>
      <color theme="0" tint="-0.499984740745262"/>
      <name val="Times New Roman"/>
      <family val="1"/>
    </font>
    <font>
      <sz val="8"/>
      <name val="Times New Roman"/>
      <family val="1"/>
    </font>
    <font>
      <b/>
      <sz val="8"/>
      <color theme="0"/>
      <name val="Times New Roman"/>
      <family val="1"/>
    </font>
    <font>
      <sz val="8"/>
      <name val="Arial"/>
      <family val="2"/>
    </font>
    <font>
      <b/>
      <sz val="8"/>
      <color theme="1" tint="0.14999847407452621"/>
      <name val="Times New Roman"/>
      <family val="1"/>
    </font>
    <font>
      <b/>
      <sz val="8"/>
      <color theme="0" tint="-0.499984740745262"/>
      <name val="Times New Roman"/>
      <family val="1"/>
    </font>
    <font>
      <i/>
      <sz val="8"/>
      <color theme="1"/>
      <name val="Times New Roman"/>
      <family val="1"/>
    </font>
    <font>
      <i/>
      <u/>
      <sz val="8"/>
      <color theme="1"/>
      <name val="Times New Roman"/>
      <family val="1"/>
    </font>
    <font>
      <sz val="8"/>
      <color theme="1" tint="0.14999847407452621"/>
      <name val="Times New Roman"/>
      <family val="1"/>
    </font>
    <font>
      <i/>
      <sz val="8"/>
      <color theme="1" tint="0.14999847407452621"/>
      <name val="Times New Roman"/>
      <family val="1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0"/>
      <name val="Times New Roman"/>
      <family val="1"/>
    </font>
    <font>
      <sz val="10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indexed="10"/>
      <name val="Times New Roman"/>
      <family val="1"/>
    </font>
    <font>
      <u/>
      <sz val="12"/>
      <color theme="1"/>
      <name val="Times New Roman"/>
      <family val="1"/>
    </font>
    <font>
      <i/>
      <sz val="7"/>
      <color theme="1" tint="0.14999847407452621"/>
      <name val="Times New Roman"/>
      <family val="1"/>
    </font>
    <font>
      <sz val="7"/>
      <name val="Times New Roman"/>
      <family val="1"/>
    </font>
    <font>
      <sz val="10"/>
      <color theme="1"/>
      <name val="EYInterstate Light"/>
    </font>
    <font>
      <b/>
      <sz val="10"/>
      <color theme="1"/>
      <name val="Times New Roman"/>
      <family val="1"/>
    </font>
    <font>
      <b/>
      <i/>
      <sz val="8"/>
      <color theme="0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theme="0"/>
      <name val="Times New Roman"/>
      <family val="1"/>
    </font>
    <font>
      <sz val="10"/>
      <color theme="0"/>
      <name val="Times New Roman"/>
      <family val="1"/>
    </font>
    <font>
      <b/>
      <u/>
      <sz val="10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000C"/>
        <bgColor indexed="64"/>
      </patternFill>
    </fill>
    <fill>
      <patternFill patternType="solid">
        <fgColor rgb="FFE9EEF7"/>
        <bgColor indexed="64"/>
      </patternFill>
    </fill>
    <fill>
      <patternFill patternType="lightDown">
        <bgColor theme="0" tint="-4.9989318521683403E-2"/>
      </patternFill>
    </fill>
    <fill>
      <patternFill patternType="lightDown"/>
    </fill>
    <fill>
      <patternFill patternType="solid">
        <fgColor rgb="FF3155A4"/>
        <bgColor indexed="64"/>
      </patternFill>
    </fill>
    <fill>
      <patternFill patternType="solid">
        <fgColor rgb="FF65B14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A32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theme="1" tint="0.79998168889431442"/>
      </left>
      <right style="hair">
        <color theme="1" tint="0.79998168889431442"/>
      </right>
      <top style="hair">
        <color theme="1" tint="0.79998168889431442"/>
      </top>
      <bottom style="hair">
        <color theme="1" tint="0.79998168889431442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4" fillId="0" borderId="0"/>
    <xf numFmtId="44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174" fontId="24" fillId="0" borderId="7"/>
    <xf numFmtId="0" fontId="14" fillId="0" borderId="0"/>
  </cellStyleXfs>
  <cellXfs count="167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1" applyNumberFormat="1" applyFont="1" applyBorder="1" applyAlignment="1">
      <alignment horizontal="center" vertical="center"/>
    </xf>
    <xf numFmtId="165" fontId="2" fillId="0" borderId="0" xfId="1" applyNumberFormat="1" applyFont="1"/>
    <xf numFmtId="0" fontId="6" fillId="4" borderId="1" xfId="0" applyFont="1" applyFill="1" applyBorder="1" applyAlignment="1">
      <alignment horizontal="left"/>
    </xf>
    <xf numFmtId="165" fontId="6" fillId="4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/>
    </xf>
    <xf numFmtId="165" fontId="2" fillId="5" borderId="1" xfId="1" applyNumberFormat="1" applyFont="1" applyFill="1" applyBorder="1" applyAlignment="1">
      <alignment horizontal="left"/>
    </xf>
    <xf numFmtId="165" fontId="8" fillId="3" borderId="1" xfId="1" applyNumberFormat="1" applyFont="1" applyFill="1" applyBorder="1" applyAlignment="1">
      <alignment horizontal="center" vertical="center"/>
    </xf>
    <xf numFmtId="164" fontId="9" fillId="2" borderId="0" xfId="3" applyNumberFormat="1" applyFont="1" applyFill="1"/>
    <xf numFmtId="164" fontId="4" fillId="2" borderId="0" xfId="3" applyNumberFormat="1" applyFont="1" applyFill="1"/>
    <xf numFmtId="165" fontId="12" fillId="3" borderId="1" xfId="1" applyNumberFormat="1" applyFont="1" applyFill="1" applyBorder="1" applyAlignment="1">
      <alignment horizontal="center" vertical="center"/>
    </xf>
    <xf numFmtId="0" fontId="10" fillId="0" borderId="0" xfId="0" applyFont="1"/>
    <xf numFmtId="165" fontId="13" fillId="0" borderId="0" xfId="1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43" fontId="2" fillId="5" borderId="1" xfId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9" fontId="2" fillId="0" borderId="1" xfId="2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14" fontId="2" fillId="5" borderId="1" xfId="0" applyNumberFormat="1" applyFont="1" applyFill="1" applyBorder="1" applyAlignment="1">
      <alignment horizontal="center" vertical="top" wrapText="1"/>
    </xf>
    <xf numFmtId="9" fontId="2" fillId="5" borderId="1" xfId="2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left"/>
    </xf>
    <xf numFmtId="9" fontId="2" fillId="5" borderId="1" xfId="2" applyFont="1" applyFill="1" applyBorder="1" applyAlignment="1">
      <alignment horizontal="left"/>
    </xf>
    <xf numFmtId="14" fontId="2" fillId="0" borderId="0" xfId="0" applyNumberFormat="1" applyFont="1"/>
    <xf numFmtId="14" fontId="2" fillId="5" borderId="1" xfId="0" applyNumberFormat="1" applyFont="1" applyFill="1" applyBorder="1" applyAlignment="1">
      <alignment horizontal="left"/>
    </xf>
    <xf numFmtId="9" fontId="2" fillId="5" borderId="1" xfId="2" applyFont="1" applyFill="1" applyBorder="1" applyAlignment="1">
      <alignment horizontal="center" vertical="center"/>
    </xf>
    <xf numFmtId="165" fontId="12" fillId="6" borderId="1" xfId="1" applyNumberFormat="1" applyFont="1" applyFill="1" applyBorder="1" applyAlignment="1">
      <alignment horizontal="center" vertical="center"/>
    </xf>
    <xf numFmtId="9" fontId="6" fillId="4" borderId="1" xfId="2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" fillId="0" borderId="1" xfId="0" applyFont="1" applyBorder="1"/>
    <xf numFmtId="43" fontId="2" fillId="5" borderId="1" xfId="1" applyFont="1" applyFill="1" applyBorder="1" applyAlignment="1">
      <alignment horizontal="left"/>
    </xf>
    <xf numFmtId="0" fontId="2" fillId="0" borderId="2" xfId="0" applyFont="1" applyBorder="1"/>
    <xf numFmtId="0" fontId="2" fillId="7" borderId="1" xfId="0" applyFont="1" applyFill="1" applyBorder="1"/>
    <xf numFmtId="165" fontId="10" fillId="5" borderId="1" xfId="1" applyNumberFormat="1" applyFont="1" applyFill="1" applyBorder="1" applyAlignment="1">
      <alignment horizontal="center" vertical="center"/>
    </xf>
    <xf numFmtId="0" fontId="6" fillId="8" borderId="0" xfId="0" applyFont="1" applyFill="1"/>
    <xf numFmtId="0" fontId="2" fillId="8" borderId="0" xfId="0" applyFont="1" applyFill="1"/>
    <xf numFmtId="165" fontId="6" fillId="9" borderId="1" xfId="1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6" fillId="9" borderId="0" xfId="0" applyFont="1" applyFill="1"/>
    <xf numFmtId="0" fontId="2" fillId="9" borderId="0" xfId="0" applyFont="1" applyFill="1"/>
    <xf numFmtId="0" fontId="2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3" fillId="3" borderId="1" xfId="4" applyFont="1" applyFill="1" applyBorder="1" applyAlignment="1">
      <alignment horizontal="center" vertical="center" wrapText="1"/>
    </xf>
    <xf numFmtId="10" fontId="2" fillId="5" borderId="1" xfId="6" applyNumberFormat="1" applyFont="1" applyFill="1" applyBorder="1" applyAlignment="1">
      <alignment horizontal="left" vertical="center"/>
    </xf>
    <xf numFmtId="173" fontId="2" fillId="5" borderId="1" xfId="2" applyNumberFormat="1" applyFont="1" applyFill="1" applyBorder="1" applyAlignment="1">
      <alignment horizontal="center" vertical="center"/>
    </xf>
    <xf numFmtId="0" fontId="15" fillId="0" borderId="0" xfId="0" applyFont="1"/>
    <xf numFmtId="0" fontId="5" fillId="3" borderId="1" xfId="0" applyFont="1" applyFill="1" applyBorder="1" applyAlignment="1">
      <alignment horizontal="center"/>
    </xf>
    <xf numFmtId="9" fontId="2" fillId="0" borderId="1" xfId="2" applyFont="1" applyFill="1" applyBorder="1" applyAlignment="1">
      <alignment horizontal="center"/>
    </xf>
    <xf numFmtId="9" fontId="25" fillId="0" borderId="1" xfId="2" applyFont="1" applyFill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5" fillId="5" borderId="1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left" vertical="center"/>
    </xf>
    <xf numFmtId="165" fontId="6" fillId="4" borderId="1" xfId="0" applyNumberFormat="1" applyFont="1" applyFill="1" applyBorder="1" applyAlignment="1">
      <alignment horizontal="left"/>
    </xf>
    <xf numFmtId="0" fontId="21" fillId="0" borderId="0" xfId="0" applyFont="1" applyAlignment="1">
      <alignment horizontal="center"/>
    </xf>
    <xf numFmtId="164" fontId="9" fillId="2" borderId="0" xfId="3" applyNumberFormat="1" applyFont="1" applyFill="1" applyAlignment="1">
      <alignment vertical="center"/>
    </xf>
    <xf numFmtId="164" fontId="4" fillId="2" borderId="0" xfId="3" applyNumberFormat="1" applyFont="1" applyFill="1" applyAlignment="1">
      <alignment vertical="center"/>
    </xf>
    <xf numFmtId="0" fontId="6" fillId="11" borderId="2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5" fillId="13" borderId="1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9" fillId="10" borderId="0" xfId="0" applyFont="1" applyFill="1" applyAlignment="1">
      <alignment vertical="center"/>
    </xf>
    <xf numFmtId="0" fontId="28" fillId="12" borderId="0" xfId="0" applyFont="1" applyFill="1" applyAlignment="1">
      <alignment vertical="center"/>
    </xf>
    <xf numFmtId="0" fontId="29" fillId="12" borderId="0" xfId="0" applyFont="1" applyFill="1" applyAlignment="1">
      <alignment vertical="center"/>
    </xf>
    <xf numFmtId="0" fontId="26" fillId="10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26" fillId="8" borderId="0" xfId="0" applyFont="1" applyFill="1" applyAlignment="1">
      <alignment vertical="center"/>
    </xf>
    <xf numFmtId="165" fontId="17" fillId="0" borderId="0" xfId="0" applyNumberFormat="1" applyFont="1" applyAlignment="1">
      <alignment vertical="center"/>
    </xf>
    <xf numFmtId="165" fontId="2" fillId="0" borderId="14" xfId="1" applyNumberFormat="1" applyFont="1" applyFill="1" applyBorder="1" applyAlignment="1">
      <alignment vertical="center"/>
    </xf>
    <xf numFmtId="165" fontId="15" fillId="0" borderId="1" xfId="1" applyNumberFormat="1" applyFont="1" applyBorder="1" applyAlignment="1">
      <alignment vertical="center"/>
    </xf>
    <xf numFmtId="0" fontId="30" fillId="0" borderId="0" xfId="0" applyFont="1" applyAlignment="1">
      <alignment vertical="center"/>
    </xf>
    <xf numFmtId="165" fontId="2" fillId="0" borderId="8" xfId="1" applyNumberFormat="1" applyFont="1" applyFill="1" applyBorder="1" applyAlignment="1">
      <alignment vertical="center"/>
    </xf>
    <xf numFmtId="165" fontId="2" fillId="0" borderId="22" xfId="1" applyNumberFormat="1" applyFont="1" applyFill="1" applyBorder="1" applyAlignment="1">
      <alignment vertical="center"/>
    </xf>
    <xf numFmtId="165" fontId="2" fillId="0" borderId="23" xfId="1" applyNumberFormat="1" applyFont="1" applyFill="1" applyBorder="1" applyAlignment="1">
      <alignment vertical="center"/>
    </xf>
    <xf numFmtId="0" fontId="17" fillId="12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0" xfId="0" applyFont="1" applyFill="1" applyAlignment="1">
      <alignment vertical="center"/>
    </xf>
    <xf numFmtId="14" fontId="2" fillId="5" borderId="1" xfId="6" applyNumberFormat="1" applyFont="1" applyFill="1" applyBorder="1" applyAlignment="1">
      <alignment horizontal="center" vertical="center"/>
    </xf>
    <xf numFmtId="166" fontId="2" fillId="5" borderId="1" xfId="1" applyNumberFormat="1" applyFont="1" applyFill="1" applyBorder="1" applyAlignment="1">
      <alignment horizontal="center" vertical="center"/>
    </xf>
    <xf numFmtId="167" fontId="2" fillId="5" borderId="1" xfId="1" applyNumberFormat="1" applyFont="1" applyFill="1" applyBorder="1" applyAlignment="1">
      <alignment horizontal="center" vertical="center"/>
    </xf>
    <xf numFmtId="168" fontId="2" fillId="5" borderId="1" xfId="1" applyNumberFormat="1" applyFont="1" applyFill="1" applyBorder="1" applyAlignment="1">
      <alignment horizontal="center" vertical="center"/>
    </xf>
    <xf numFmtId="169" fontId="2" fillId="5" borderId="1" xfId="1" applyNumberFormat="1" applyFont="1" applyFill="1" applyBorder="1" applyAlignment="1">
      <alignment horizontal="center" vertical="center"/>
    </xf>
    <xf numFmtId="170" fontId="2" fillId="5" borderId="1" xfId="1" applyNumberFormat="1" applyFont="1" applyFill="1" applyBorder="1" applyAlignment="1">
      <alignment horizontal="center" vertical="center"/>
    </xf>
    <xf numFmtId="171" fontId="2" fillId="5" borderId="1" xfId="1" applyNumberFormat="1" applyFont="1" applyFill="1" applyBorder="1" applyAlignment="1">
      <alignment horizontal="center" vertical="center"/>
    </xf>
    <xf numFmtId="172" fontId="2" fillId="5" borderId="1" xfId="5" applyNumberFormat="1" applyFont="1" applyFill="1" applyBorder="1" applyAlignment="1">
      <alignment horizontal="center" vertical="center"/>
    </xf>
    <xf numFmtId="10" fontId="2" fillId="5" borderId="1" xfId="6" applyNumberFormat="1" applyFont="1" applyFill="1" applyBorder="1" applyAlignment="1">
      <alignment horizontal="center" vertical="center"/>
    </xf>
    <xf numFmtId="0" fontId="2" fillId="12" borderId="0" xfId="0" applyFont="1" applyFill="1" applyAlignment="1">
      <alignment vertical="center"/>
    </xf>
    <xf numFmtId="165" fontId="2" fillId="0" borderId="0" xfId="1" applyNumberFormat="1" applyFont="1" applyAlignment="1">
      <alignment vertical="center"/>
    </xf>
    <xf numFmtId="165" fontId="2" fillId="5" borderId="1" xfId="1" applyNumberFormat="1" applyFont="1" applyFill="1" applyBorder="1" applyAlignment="1">
      <alignment horizontal="left" vertical="center"/>
    </xf>
    <xf numFmtId="0" fontId="6" fillId="9" borderId="1" xfId="0" applyFont="1" applyFill="1" applyBorder="1" applyAlignment="1">
      <alignment horizontal="left" vertical="center"/>
    </xf>
    <xf numFmtId="165" fontId="6" fillId="9" borderId="1" xfId="1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65" fontId="6" fillId="4" borderId="1" xfId="1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5" fontId="8" fillId="3" borderId="1" xfId="1" applyNumberFormat="1" applyFont="1" applyFill="1" applyBorder="1" applyAlignment="1">
      <alignment horizontal="left" vertical="center"/>
    </xf>
    <xf numFmtId="165" fontId="10" fillId="0" borderId="0" xfId="1" applyNumberFormat="1" applyFont="1" applyFill="1" applyBorder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165" fontId="12" fillId="3" borderId="1" xfId="1" applyNumberFormat="1" applyFont="1" applyFill="1" applyBorder="1" applyAlignment="1">
      <alignment horizontal="left" vertical="center"/>
    </xf>
    <xf numFmtId="165" fontId="2" fillId="0" borderId="0" xfId="1" applyNumberFormat="1" applyFont="1" applyFill="1" applyAlignment="1">
      <alignment vertical="center"/>
    </xf>
    <xf numFmtId="0" fontId="16" fillId="0" borderId="0" xfId="0" applyFont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165" fontId="2" fillId="5" borderId="11" xfId="1" applyNumberFormat="1" applyFont="1" applyFill="1" applyBorder="1" applyAlignment="1">
      <alignment horizontal="center" vertical="center"/>
    </xf>
    <xf numFmtId="165" fontId="2" fillId="5" borderId="13" xfId="1" applyNumberFormat="1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left" vertical="center"/>
    </xf>
    <xf numFmtId="165" fontId="2" fillId="0" borderId="17" xfId="1" applyNumberFormat="1" applyFont="1" applyFill="1" applyBorder="1" applyAlignment="1">
      <alignment vertical="center"/>
    </xf>
    <xf numFmtId="165" fontId="2" fillId="0" borderId="27" xfId="1" applyNumberFormat="1" applyFont="1" applyFill="1" applyBorder="1" applyAlignment="1">
      <alignment vertical="center"/>
    </xf>
    <xf numFmtId="0" fontId="16" fillId="12" borderId="0" xfId="0" applyFont="1" applyFill="1" applyAlignment="1">
      <alignment horizontal="center" vertical="center"/>
    </xf>
    <xf numFmtId="165" fontId="15" fillId="0" borderId="9" xfId="1" applyNumberFormat="1" applyFont="1" applyBorder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0" fontId="2" fillId="5" borderId="18" xfId="0" applyFont="1" applyFill="1" applyBorder="1" applyAlignment="1">
      <alignment vertical="center"/>
    </xf>
    <xf numFmtId="0" fontId="2" fillId="5" borderId="19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43" fontId="2" fillId="12" borderId="28" xfId="1" applyFont="1" applyFill="1" applyBorder="1" applyAlignment="1">
      <alignment vertical="center"/>
    </xf>
    <xf numFmtId="0" fontId="17" fillId="0" borderId="30" xfId="0" applyFont="1" applyBorder="1" applyAlignment="1">
      <alignment vertical="center"/>
    </xf>
    <xf numFmtId="43" fontId="15" fillId="5" borderId="15" xfId="1" applyFont="1" applyFill="1" applyBorder="1" applyAlignment="1">
      <alignment horizontal="center" vertical="center"/>
    </xf>
    <xf numFmtId="43" fontId="15" fillId="5" borderId="1" xfId="1" applyFont="1" applyFill="1" applyBorder="1" applyAlignment="1">
      <alignment horizontal="center" vertical="center"/>
    </xf>
    <xf numFmtId="165" fontId="2" fillId="5" borderId="15" xfId="1" applyNumberFormat="1" applyFont="1" applyFill="1" applyBorder="1" applyAlignment="1">
      <alignment vertical="center"/>
    </xf>
    <xf numFmtId="165" fontId="2" fillId="5" borderId="12" xfId="1" applyNumberFormat="1" applyFont="1" applyFill="1" applyBorder="1" applyAlignment="1">
      <alignment vertical="center"/>
    </xf>
    <xf numFmtId="43" fontId="17" fillId="5" borderId="24" xfId="1" applyFont="1" applyFill="1" applyBorder="1" applyAlignment="1">
      <alignment vertical="center"/>
    </xf>
    <xf numFmtId="43" fontId="17" fillId="5" borderId="25" xfId="1" applyFont="1" applyFill="1" applyBorder="1" applyAlignment="1">
      <alignment vertical="center"/>
    </xf>
    <xf numFmtId="43" fontId="17" fillId="5" borderId="26" xfId="1" applyFont="1" applyFill="1" applyBorder="1" applyAlignment="1">
      <alignment vertical="center"/>
    </xf>
    <xf numFmtId="165" fontId="2" fillId="0" borderId="20" xfId="1" applyNumberFormat="1" applyFont="1" applyFill="1" applyBorder="1" applyAlignment="1">
      <alignment vertical="center"/>
    </xf>
    <xf numFmtId="43" fontId="2" fillId="12" borderId="9" xfId="1" applyFont="1" applyFill="1" applyBorder="1" applyAlignment="1">
      <alignment vertical="center"/>
    </xf>
    <xf numFmtId="43" fontId="17" fillId="5" borderId="31" xfId="1" applyFont="1" applyFill="1" applyBorder="1" applyAlignment="1">
      <alignment vertical="center"/>
    </xf>
    <xf numFmtId="165" fontId="2" fillId="0" borderId="3" xfId="1" applyNumberFormat="1" applyFont="1" applyFill="1" applyBorder="1" applyAlignment="1">
      <alignment vertical="center"/>
    </xf>
    <xf numFmtId="165" fontId="2" fillId="0" borderId="33" xfId="1" applyNumberFormat="1" applyFont="1" applyFill="1" applyBorder="1" applyAlignment="1">
      <alignment vertical="center"/>
    </xf>
    <xf numFmtId="165" fontId="2" fillId="0" borderId="32" xfId="1" applyNumberFormat="1" applyFont="1" applyFill="1" applyBorder="1" applyAlignment="1">
      <alignment vertical="center"/>
    </xf>
    <xf numFmtId="43" fontId="17" fillId="5" borderId="34" xfId="1" applyFont="1" applyFill="1" applyBorder="1" applyAlignment="1">
      <alignment vertical="center"/>
    </xf>
    <xf numFmtId="165" fontId="2" fillId="0" borderId="35" xfId="1" applyNumberFormat="1" applyFont="1" applyFill="1" applyBorder="1" applyAlignment="1">
      <alignment vertical="center"/>
    </xf>
    <xf numFmtId="165" fontId="2" fillId="5" borderId="10" xfId="1" applyNumberFormat="1" applyFont="1" applyFill="1" applyBorder="1" applyAlignment="1">
      <alignment vertical="center"/>
    </xf>
    <xf numFmtId="0" fontId="2" fillId="12" borderId="15" xfId="0" applyFont="1" applyFill="1" applyBorder="1" applyAlignment="1">
      <alignment vertical="center"/>
    </xf>
    <xf numFmtId="0" fontId="2" fillId="12" borderId="10" xfId="0" applyFont="1" applyFill="1" applyBorder="1" applyAlignment="1">
      <alignment vertical="center"/>
    </xf>
    <xf numFmtId="0" fontId="2" fillId="12" borderId="36" xfId="0" applyFont="1" applyFill="1" applyBorder="1" applyAlignment="1">
      <alignment vertical="center"/>
    </xf>
    <xf numFmtId="0" fontId="2" fillId="12" borderId="21" xfId="0" applyFont="1" applyFill="1" applyBorder="1" applyAlignment="1">
      <alignment vertical="center"/>
    </xf>
    <xf numFmtId="165" fontId="2" fillId="5" borderId="16" xfId="1" applyNumberFormat="1" applyFont="1" applyFill="1" applyBorder="1" applyAlignment="1">
      <alignment horizontal="center" vertical="center"/>
    </xf>
    <xf numFmtId="165" fontId="15" fillId="12" borderId="1" xfId="1" applyNumberFormat="1" applyFont="1" applyFill="1" applyBorder="1" applyAlignment="1">
      <alignment vertical="center"/>
    </xf>
    <xf numFmtId="43" fontId="2" fillId="12" borderId="0" xfId="1" applyFont="1" applyFill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5" fillId="3" borderId="3" xfId="4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0" fontId="5" fillId="3" borderId="2" xfId="4" applyFont="1" applyFill="1" applyBorder="1" applyAlignment="1">
      <alignment horizontal="center" vertical="center" wrapText="1"/>
    </xf>
    <xf numFmtId="0" fontId="5" fillId="3" borderId="5" xfId="4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9">
    <cellStyle name="Calc_Acc_0" xfId="7" xr:uid="{DF5D7128-044F-4C46-A07C-DD845FD349A3}"/>
    <cellStyle name="Milliers" xfId="1" builtinId="3"/>
    <cellStyle name="Monétaire" xfId="5" builtinId="4"/>
    <cellStyle name="Normal" xfId="0" builtinId="0"/>
    <cellStyle name="Normal 2" xfId="4" xr:uid="{8BC3FF02-8799-4186-9E9A-4EDF8491E09A}"/>
    <cellStyle name="Normal 9" xfId="8" xr:uid="{C5BAED62-829D-4BFC-B3BF-15153A040A81}"/>
    <cellStyle name="Normal_Solution base - Modèle Financier 300508" xfId="3" xr:uid="{B199818C-5F77-491A-B7D5-2A77A2FA1FE6}"/>
    <cellStyle name="Pourcentage" xfId="2" builtinId="5"/>
    <cellStyle name="Pourcentage 2" xfId="6" xr:uid="{8857DCF8-CCE4-4F90-8381-6A8155F89EBF}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18F344E8-9A2A-4F17-BFB6-93D00BD26426}"/>
  </tableStyles>
  <colors>
    <mruColors>
      <color rgb="FFE9EEF7"/>
      <color rgb="FFDDEBF7"/>
      <color rgb="FF3155A4"/>
      <color rgb="FF4E74CA"/>
      <color rgb="FFA9BCE5"/>
      <color rgb="FF92AADE"/>
      <color rgb="FF65B144"/>
      <color rgb="FF2C4C94"/>
      <color rgb="FF1A2D56"/>
      <color rgb="FFB2CF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508004</xdr:colOff>
      <xdr:row>5</xdr:row>
      <xdr:rowOff>86591</xdr:rowOff>
    </xdr:from>
    <xdr:to>
      <xdr:col>7</xdr:col>
      <xdr:colOff>234954</xdr:colOff>
      <xdr:row>13</xdr:row>
      <xdr:rowOff>118918</xdr:rowOff>
    </xdr:to>
    <xdr:pic>
      <xdr:nvPicPr>
        <xdr:cNvPr id="2" name="Image 1" descr="Mentions légales - Riverdating - VNF">
          <a:extLst>
            <a:ext uri="{FF2B5EF4-FFF2-40B4-BE49-F238E27FC236}">
              <a16:creationId xmlns:a16="http://schemas.microsoft.com/office/drawing/2014/main" id="{679B6657-1766-4BEE-8A28-6A9C5E90C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4" y="912091"/>
          <a:ext cx="2948132" cy="1123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roupeinextenso.sharepoint.com/sites/VNF/Documents%20partages/73%20-%20Briare%20(plaisance)%20DSP/1%20-%20Input%20AdAstra/0%20-%20DCE/Data/Modelisation%20-%20VNF%20-%20Briare%20V3.xlsx" TargetMode="External"/><Relationship Id="rId1" Type="http://schemas.openxmlformats.org/officeDocument/2006/relationships/externalLinkPath" Target="/sites/VNF/Documents%20partages/73%20-%20Briare%20(plaisance)%20DSP/1%20-%20Input%20AdAstra/0%20-%20DCE/Data/Modelisation%20-%20VNF%20-%20Briare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éambule"/>
      <sheetName val="Synthèse"/>
      <sheetName val="CEP"/>
      <sheetName val="Scenarios"/>
      <sheetName val="H.Générale"/>
      <sheetName val="Services actuelle"/>
      <sheetName val="Infrastructures"/>
      <sheetName val="Recettes"/>
      <sheetName val="OPEX"/>
      <sheetName val="DAP - RAP"/>
      <sheetName val="CAPEX"/>
      <sheetName val="Financier"/>
      <sheetName val="Exceptionnel"/>
      <sheetName val="IS"/>
      <sheetName val="&gt;&gt;&gt;"/>
      <sheetName val="Sensibilités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A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172F4-4882-469E-B554-4BB5F6FCD575}">
  <dimension ref="B2:J31"/>
  <sheetViews>
    <sheetView showGridLines="0" topLeftCell="A5" zoomScaleNormal="100" workbookViewId="0">
      <selection activeCell="F32" sqref="F32"/>
    </sheetView>
  </sheetViews>
  <sheetFormatPr baseColWidth="10" defaultColWidth="10.81640625" defaultRowHeight="10.5"/>
  <cols>
    <col min="1" max="5" width="10.81640625" style="1"/>
    <col min="6" max="6" width="13.453125" style="1" customWidth="1"/>
    <col min="7" max="16384" width="10.81640625" style="1"/>
  </cols>
  <sheetData>
    <row r="2" spans="2:10">
      <c r="B2" s="49"/>
      <c r="C2" s="49"/>
      <c r="D2" s="50"/>
      <c r="E2" s="50"/>
      <c r="F2" s="50"/>
      <c r="G2" s="50"/>
      <c r="H2" s="50"/>
      <c r="I2" s="50"/>
      <c r="J2" s="50"/>
    </row>
    <row r="4" spans="2:10" ht="23">
      <c r="C4" s="39"/>
      <c r="F4" s="40" t="s">
        <v>0</v>
      </c>
    </row>
    <row r="7" spans="2:10" ht="12.5">
      <c r="F7"/>
    </row>
    <row r="17" spans="2:10" ht="15.5">
      <c r="F17" s="72" t="s">
        <v>319</v>
      </c>
    </row>
    <row r="19" spans="2:10" ht="17.5">
      <c r="C19" s="42"/>
      <c r="D19" s="42"/>
      <c r="E19" s="42"/>
      <c r="F19" s="43" t="s">
        <v>1</v>
      </c>
      <c r="G19" s="42"/>
      <c r="H19" s="42"/>
      <c r="I19" s="42"/>
      <c r="J19" s="42"/>
    </row>
    <row r="20" spans="2:10" ht="13">
      <c r="C20" s="155" t="s">
        <v>2</v>
      </c>
      <c r="D20" s="155"/>
      <c r="E20" s="155"/>
      <c r="F20" s="155"/>
      <c r="G20" s="155"/>
      <c r="H20" s="155"/>
      <c r="I20" s="155"/>
      <c r="J20" s="38"/>
    </row>
    <row r="21" spans="2:10" ht="13">
      <c r="C21" s="155"/>
      <c r="D21" s="155"/>
      <c r="E21" s="155"/>
      <c r="F21" s="155"/>
      <c r="G21" s="155"/>
      <c r="H21" s="155"/>
      <c r="I21" s="155"/>
      <c r="J21" s="38"/>
    </row>
    <row r="22" spans="2:10">
      <c r="C22" s="155"/>
      <c r="D22" s="155"/>
      <c r="E22" s="155"/>
      <c r="F22" s="155"/>
      <c r="G22" s="155"/>
      <c r="H22" s="155"/>
      <c r="I22" s="155"/>
    </row>
    <row r="23" spans="2:10">
      <c r="C23" s="155"/>
      <c r="D23" s="155"/>
      <c r="E23" s="155"/>
      <c r="F23" s="155"/>
      <c r="G23" s="155"/>
      <c r="H23" s="155"/>
      <c r="I23" s="155"/>
    </row>
    <row r="25" spans="2:10" ht="13">
      <c r="F25" s="41" t="s">
        <v>3</v>
      </c>
    </row>
    <row r="26" spans="2:10" ht="13">
      <c r="F26" s="41" t="s">
        <v>4</v>
      </c>
    </row>
    <row r="28" spans="2:10" ht="13">
      <c r="E28" s="38" t="s">
        <v>5</v>
      </c>
      <c r="F28" s="48" t="s">
        <v>6</v>
      </c>
    </row>
    <row r="31" spans="2:10">
      <c r="B31" s="53"/>
      <c r="C31" s="53"/>
      <c r="D31" s="54"/>
      <c r="E31" s="54"/>
      <c r="F31" s="54"/>
      <c r="G31" s="54"/>
      <c r="H31" s="54"/>
      <c r="I31" s="54"/>
      <c r="J31" s="54"/>
    </row>
  </sheetData>
  <mergeCells count="1">
    <mergeCell ref="C20:I23"/>
  </mergeCells>
  <pageMargins left="0.7" right="0.7" top="0.75" bottom="0.75" header="0.3" footer="0.3"/>
  <pageSetup paperSize="9" scale="80" orientation="portrait" r:id="rId1"/>
  <headerFooter>
    <oddFooter>&amp;C_x000D_&amp;1#&amp;"Calibri"&amp;10&amp;K000000 C1 - Restreint (utilisateur habilité)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552E-48A6-44A8-B583-2819A080F063}">
  <sheetPr>
    <tabColor rgb="FF1A2D56"/>
  </sheetPr>
  <dimension ref="A1:AK205"/>
  <sheetViews>
    <sheetView showGridLines="0" zoomScale="70" zoomScaleNormal="70" workbookViewId="0">
      <selection activeCell="AI26" sqref="AI26"/>
    </sheetView>
  </sheetViews>
  <sheetFormatPr baseColWidth="10" defaultColWidth="10.81640625" defaultRowHeight="13" outlineLevelRow="1"/>
  <cols>
    <col min="1" max="1" width="3" style="76" customWidth="1"/>
    <col min="2" max="2" width="1.7265625" style="76" customWidth="1"/>
    <col min="3" max="3" width="59.54296875" style="76" customWidth="1"/>
    <col min="4" max="16384" width="10.81640625" style="76"/>
  </cols>
  <sheetData>
    <row r="1" spans="1:37" s="66" customFormat="1" ht="10.5">
      <c r="A1" s="73" t="str">
        <f ca="1">UPPER(MID(CELL("filename",A1),FIND("[",CELL("filename",A1))+1,FIND("]",CELL("filename",A1))-FIND("[",CELL("filename",A1))-5))</f>
        <v>COPIE DE ANNEXE_VNF_CONCESSION.GRAND NARBONNE_FORMULAIRES.FINANCIERS.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</row>
    <row r="2" spans="1:37" s="66" customFormat="1" ht="10.5">
      <c r="A2" s="74" t="str">
        <f ca="1">UPPER(MID(CELL("filename",A2),FIND("]",CELL("filename",A2))+1,LEN(CELL("filename",A2))))</f>
        <v>1.1 - ACTIVITÉ PORTUAIRE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37" ht="4" customHeight="1"/>
    <row r="5" spans="1:37">
      <c r="C5" s="44" t="s">
        <v>7</v>
      </c>
      <c r="D5" s="55" t="s">
        <v>6</v>
      </c>
    </row>
    <row r="6" spans="1:37">
      <c r="C6" s="44" t="s">
        <v>8</v>
      </c>
      <c r="D6" s="55" t="s">
        <v>6</v>
      </c>
    </row>
    <row r="8" spans="1:37">
      <c r="A8" s="83" t="s">
        <v>9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</row>
    <row r="10" spans="1:37">
      <c r="C10" s="82" t="s">
        <v>10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</row>
    <row r="11" spans="1:37" ht="13.5" outlineLevel="1">
      <c r="C11" s="78"/>
    </row>
    <row r="12" spans="1:37" outlineLevel="1">
      <c r="E12" s="124"/>
      <c r="G12" s="77">
        <f>2027</f>
        <v>2027</v>
      </c>
      <c r="H12" s="77">
        <f>G12+1</f>
        <v>2028</v>
      </c>
      <c r="I12" s="77">
        <f t="shared" ref="I12:Q12" si="0">H12+1</f>
        <v>2029</v>
      </c>
      <c r="J12" s="77">
        <f t="shared" si="0"/>
        <v>2030</v>
      </c>
      <c r="K12" s="77">
        <f t="shared" si="0"/>
        <v>2031</v>
      </c>
      <c r="L12" s="77">
        <f t="shared" si="0"/>
        <v>2032</v>
      </c>
      <c r="M12" s="77">
        <f t="shared" si="0"/>
        <v>2033</v>
      </c>
      <c r="N12" s="77">
        <f t="shared" si="0"/>
        <v>2034</v>
      </c>
      <c r="O12" s="77">
        <f t="shared" si="0"/>
        <v>2035</v>
      </c>
      <c r="P12" s="77">
        <f t="shared" si="0"/>
        <v>2036</v>
      </c>
      <c r="Q12" s="77">
        <f t="shared" si="0"/>
        <v>2037</v>
      </c>
      <c r="R12" s="77">
        <f t="shared" ref="R12" si="1">Q12+1</f>
        <v>2038</v>
      </c>
      <c r="S12" s="77">
        <f t="shared" ref="S12" si="2">R12+1</f>
        <v>2039</v>
      </c>
      <c r="T12" s="77">
        <f t="shared" ref="T12" si="3">S12+1</f>
        <v>2040</v>
      </c>
      <c r="U12" s="77">
        <f t="shared" ref="U12" si="4">T12+1</f>
        <v>2041</v>
      </c>
      <c r="V12" s="77">
        <f t="shared" ref="V12" si="5">U12+1</f>
        <v>2042</v>
      </c>
      <c r="W12" s="77">
        <f t="shared" ref="W12" si="6">V12+1</f>
        <v>2043</v>
      </c>
      <c r="X12" s="77">
        <f t="shared" ref="X12" si="7">W12+1</f>
        <v>2044</v>
      </c>
      <c r="Y12" s="77">
        <f t="shared" ref="Y12" si="8">X12+1</f>
        <v>2045</v>
      </c>
      <c r="Z12" s="77">
        <f t="shared" ref="Z12:AA12" si="9">Y12+1</f>
        <v>2046</v>
      </c>
      <c r="AA12" s="77">
        <f t="shared" si="9"/>
        <v>2047</v>
      </c>
    </row>
    <row r="13" spans="1:37" ht="5.15" customHeight="1" outlineLevel="1">
      <c r="E13" s="124"/>
    </row>
    <row r="14" spans="1:37" outlineLevel="1">
      <c r="C14" s="148" t="s">
        <v>260</v>
      </c>
      <c r="D14" s="122" t="e">
        <f>AVERAGE(G14:Q14)</f>
        <v>#DIV/0!</v>
      </c>
      <c r="E14" s="126"/>
      <c r="F14" s="85"/>
      <c r="G14" s="134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</row>
    <row r="15" spans="1:37" outlineLevel="1">
      <c r="C15" s="149" t="s">
        <v>261</v>
      </c>
      <c r="D15" s="146" t="e">
        <f t="shared" ref="D15:D21" si="10">AVERAGE(G15:Q15)</f>
        <v>#DIV/0!</v>
      </c>
      <c r="E15" s="126"/>
      <c r="F15" s="85"/>
      <c r="G15" s="147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</row>
    <row r="16" spans="1:37" outlineLevel="1">
      <c r="C16" s="149" t="s">
        <v>262</v>
      </c>
      <c r="D16" s="146" t="e">
        <f t="shared" si="10"/>
        <v>#DIV/0!</v>
      </c>
      <c r="E16" s="126"/>
      <c r="F16" s="85"/>
      <c r="G16" s="147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</row>
    <row r="17" spans="1:27" outlineLevel="1">
      <c r="C17" s="149" t="s">
        <v>263</v>
      </c>
      <c r="D17" s="146" t="e">
        <f t="shared" si="10"/>
        <v>#DIV/0!</v>
      </c>
      <c r="E17" s="126"/>
      <c r="F17" s="85"/>
      <c r="G17" s="147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</row>
    <row r="18" spans="1:27" outlineLevel="1">
      <c r="C18" s="149" t="s">
        <v>264</v>
      </c>
      <c r="D18" s="146" t="e">
        <f t="shared" si="10"/>
        <v>#DIV/0!</v>
      </c>
      <c r="E18" s="126"/>
      <c r="F18" s="85"/>
      <c r="G18" s="147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</row>
    <row r="19" spans="1:27" outlineLevel="1">
      <c r="C19" s="149" t="s">
        <v>265</v>
      </c>
      <c r="D19" s="146" t="e">
        <f t="shared" si="10"/>
        <v>#DIV/0!</v>
      </c>
      <c r="E19" s="126"/>
      <c r="F19" s="85"/>
      <c r="G19" s="147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</row>
    <row r="20" spans="1:27" outlineLevel="1">
      <c r="C20" s="149" t="s">
        <v>266</v>
      </c>
      <c r="D20" s="146" t="e">
        <f t="shared" si="10"/>
        <v>#DIV/0!</v>
      </c>
      <c r="E20" s="126"/>
      <c r="F20" s="85"/>
      <c r="G20" s="147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</row>
    <row r="21" spans="1:27" outlineLevel="1">
      <c r="C21" s="150" t="s">
        <v>267</v>
      </c>
      <c r="D21" s="86" t="e">
        <f t="shared" si="10"/>
        <v>#DIV/0!</v>
      </c>
      <c r="E21" s="126"/>
      <c r="F21" s="85"/>
      <c r="G21" s="135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</row>
    <row r="22" spans="1:27" s="104" customFormat="1" outlineLevel="1">
      <c r="A22" s="76"/>
      <c r="B22" s="76"/>
      <c r="D22" s="151"/>
    </row>
    <row r="23" spans="1:27" ht="5.15" customHeight="1" outlineLevel="1">
      <c r="C23" s="66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</row>
    <row r="24" spans="1:27" outlineLevel="1">
      <c r="C24" s="75" t="s">
        <v>11</v>
      </c>
      <c r="D24" s="87" t="e">
        <f>SUM(D14:D21)</f>
        <v>#DIV/0!</v>
      </c>
      <c r="E24" s="125"/>
      <c r="F24" s="85"/>
      <c r="G24" s="87">
        <f>SUM(G14:G21)</f>
        <v>0</v>
      </c>
      <c r="H24" s="87">
        <f t="shared" ref="H24:Q24" si="11">SUM(H14:H21)</f>
        <v>0</v>
      </c>
      <c r="I24" s="87">
        <f t="shared" si="11"/>
        <v>0</v>
      </c>
      <c r="J24" s="87">
        <f t="shared" si="11"/>
        <v>0</v>
      </c>
      <c r="K24" s="87">
        <f t="shared" si="11"/>
        <v>0</v>
      </c>
      <c r="L24" s="87">
        <f t="shared" si="11"/>
        <v>0</v>
      </c>
      <c r="M24" s="87">
        <f t="shared" si="11"/>
        <v>0</v>
      </c>
      <c r="N24" s="87">
        <f t="shared" si="11"/>
        <v>0</v>
      </c>
      <c r="O24" s="87">
        <f t="shared" si="11"/>
        <v>0</v>
      </c>
      <c r="P24" s="87">
        <f t="shared" si="11"/>
        <v>0</v>
      </c>
      <c r="Q24" s="87">
        <f t="shared" si="11"/>
        <v>0</v>
      </c>
      <c r="R24" s="87">
        <f t="shared" ref="R24:Z24" si="12">SUM(R14:R21)</f>
        <v>0</v>
      </c>
      <c r="S24" s="87">
        <f t="shared" si="12"/>
        <v>0</v>
      </c>
      <c r="T24" s="87">
        <f t="shared" si="12"/>
        <v>0</v>
      </c>
      <c r="U24" s="87">
        <f t="shared" si="12"/>
        <v>0</v>
      </c>
      <c r="V24" s="87">
        <f t="shared" si="12"/>
        <v>0</v>
      </c>
      <c r="W24" s="87">
        <f t="shared" si="12"/>
        <v>0</v>
      </c>
      <c r="X24" s="87">
        <f t="shared" si="12"/>
        <v>0</v>
      </c>
      <c r="Y24" s="87">
        <f t="shared" si="12"/>
        <v>0</v>
      </c>
      <c r="Z24" s="87">
        <f t="shared" si="12"/>
        <v>0</v>
      </c>
      <c r="AA24" s="87">
        <f t="shared" ref="AA24" si="13">SUM(AA14:AA21)</f>
        <v>0</v>
      </c>
    </row>
    <row r="26" spans="1:27" outlineLevel="1"/>
    <row r="27" spans="1:27" outlineLevel="1">
      <c r="C27" s="88" t="s">
        <v>301</v>
      </c>
      <c r="G27" s="77">
        <f>G$12</f>
        <v>2027</v>
      </c>
      <c r="H27" s="77">
        <f t="shared" ref="H27:AA27" si="14">H$12</f>
        <v>2028</v>
      </c>
      <c r="I27" s="77">
        <f t="shared" si="14"/>
        <v>2029</v>
      </c>
      <c r="J27" s="77">
        <f t="shared" si="14"/>
        <v>2030</v>
      </c>
      <c r="K27" s="77">
        <f t="shared" si="14"/>
        <v>2031</v>
      </c>
      <c r="L27" s="77">
        <f t="shared" si="14"/>
        <v>2032</v>
      </c>
      <c r="M27" s="77">
        <f t="shared" si="14"/>
        <v>2033</v>
      </c>
      <c r="N27" s="77">
        <f t="shared" si="14"/>
        <v>2034</v>
      </c>
      <c r="O27" s="77">
        <f t="shared" si="14"/>
        <v>2035</v>
      </c>
      <c r="P27" s="77">
        <f t="shared" si="14"/>
        <v>2036</v>
      </c>
      <c r="Q27" s="77">
        <f t="shared" si="14"/>
        <v>2037</v>
      </c>
      <c r="R27" s="77">
        <f t="shared" si="14"/>
        <v>2038</v>
      </c>
      <c r="S27" s="77">
        <f t="shared" si="14"/>
        <v>2039</v>
      </c>
      <c r="T27" s="77">
        <f t="shared" si="14"/>
        <v>2040</v>
      </c>
      <c r="U27" s="77">
        <f t="shared" si="14"/>
        <v>2041</v>
      </c>
      <c r="V27" s="77">
        <f t="shared" si="14"/>
        <v>2042</v>
      </c>
      <c r="W27" s="77">
        <f t="shared" si="14"/>
        <v>2043</v>
      </c>
      <c r="X27" s="77">
        <f t="shared" si="14"/>
        <v>2044</v>
      </c>
      <c r="Y27" s="77">
        <f t="shared" si="14"/>
        <v>2045</v>
      </c>
      <c r="Z27" s="77">
        <f t="shared" si="14"/>
        <v>2046</v>
      </c>
      <c r="AA27" s="77">
        <f t="shared" si="14"/>
        <v>2047</v>
      </c>
    </row>
    <row r="28" spans="1:27" outlineLevel="1"/>
    <row r="29" spans="1:27" outlineLevel="1">
      <c r="C29" s="148" t="s">
        <v>302</v>
      </c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</row>
    <row r="30" spans="1:27" outlineLevel="1">
      <c r="C30" s="149" t="s">
        <v>303</v>
      </c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</row>
    <row r="31" spans="1:27" outlineLevel="1">
      <c r="C31" s="149" t="s">
        <v>304</v>
      </c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</row>
    <row r="32" spans="1:27" outlineLevel="1">
      <c r="C32" s="150" t="s">
        <v>305</v>
      </c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</row>
    <row r="33" spans="3:27" outlineLevel="1"/>
    <row r="34" spans="3:27" outlineLevel="1">
      <c r="C34" s="88" t="s">
        <v>306</v>
      </c>
      <c r="G34" s="77">
        <f>G$12</f>
        <v>2027</v>
      </c>
      <c r="H34" s="77">
        <f t="shared" ref="H34:AA34" si="15">H$12</f>
        <v>2028</v>
      </c>
      <c r="I34" s="77">
        <f t="shared" si="15"/>
        <v>2029</v>
      </c>
      <c r="J34" s="77">
        <f t="shared" si="15"/>
        <v>2030</v>
      </c>
      <c r="K34" s="77">
        <f t="shared" si="15"/>
        <v>2031</v>
      </c>
      <c r="L34" s="77">
        <f t="shared" si="15"/>
        <v>2032</v>
      </c>
      <c r="M34" s="77">
        <f t="shared" si="15"/>
        <v>2033</v>
      </c>
      <c r="N34" s="77">
        <f t="shared" si="15"/>
        <v>2034</v>
      </c>
      <c r="O34" s="77">
        <f t="shared" si="15"/>
        <v>2035</v>
      </c>
      <c r="P34" s="77">
        <f t="shared" si="15"/>
        <v>2036</v>
      </c>
      <c r="Q34" s="77">
        <f t="shared" si="15"/>
        <v>2037</v>
      </c>
      <c r="R34" s="77">
        <f t="shared" si="15"/>
        <v>2038</v>
      </c>
      <c r="S34" s="77">
        <f t="shared" si="15"/>
        <v>2039</v>
      </c>
      <c r="T34" s="77">
        <f t="shared" si="15"/>
        <v>2040</v>
      </c>
      <c r="U34" s="77">
        <f t="shared" si="15"/>
        <v>2041</v>
      </c>
      <c r="V34" s="77">
        <f t="shared" si="15"/>
        <v>2042</v>
      </c>
      <c r="W34" s="77">
        <f t="shared" si="15"/>
        <v>2043</v>
      </c>
      <c r="X34" s="77">
        <f t="shared" si="15"/>
        <v>2044</v>
      </c>
      <c r="Y34" s="77">
        <f t="shared" si="15"/>
        <v>2045</v>
      </c>
      <c r="Z34" s="77">
        <f t="shared" si="15"/>
        <v>2046</v>
      </c>
      <c r="AA34" s="77">
        <f t="shared" si="15"/>
        <v>2047</v>
      </c>
    </row>
    <row r="35" spans="3:27" outlineLevel="1"/>
    <row r="36" spans="3:27" outlineLevel="1">
      <c r="C36" s="148" t="s">
        <v>302</v>
      </c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</row>
    <row r="37" spans="3:27" outlineLevel="1">
      <c r="C37" s="149" t="s">
        <v>303</v>
      </c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</row>
    <row r="38" spans="3:27" outlineLevel="1">
      <c r="C38" s="149" t="s">
        <v>304</v>
      </c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</row>
    <row r="39" spans="3:27" outlineLevel="1">
      <c r="C39" s="150" t="s">
        <v>305</v>
      </c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</row>
    <row r="40" spans="3:27" outlineLevel="1"/>
    <row r="41" spans="3:27" outlineLevel="1">
      <c r="C41" s="88" t="s">
        <v>307</v>
      </c>
      <c r="G41" s="77">
        <f>G$12</f>
        <v>2027</v>
      </c>
      <c r="H41" s="77">
        <f t="shared" ref="H41:AA41" si="16">H$12</f>
        <v>2028</v>
      </c>
      <c r="I41" s="77">
        <f t="shared" si="16"/>
        <v>2029</v>
      </c>
      <c r="J41" s="77">
        <f t="shared" si="16"/>
        <v>2030</v>
      </c>
      <c r="K41" s="77">
        <f t="shared" si="16"/>
        <v>2031</v>
      </c>
      <c r="L41" s="77">
        <f t="shared" si="16"/>
        <v>2032</v>
      </c>
      <c r="M41" s="77">
        <f t="shared" si="16"/>
        <v>2033</v>
      </c>
      <c r="N41" s="77">
        <f t="shared" si="16"/>
        <v>2034</v>
      </c>
      <c r="O41" s="77">
        <f t="shared" si="16"/>
        <v>2035</v>
      </c>
      <c r="P41" s="77">
        <f t="shared" si="16"/>
        <v>2036</v>
      </c>
      <c r="Q41" s="77">
        <f t="shared" si="16"/>
        <v>2037</v>
      </c>
      <c r="R41" s="77">
        <f t="shared" si="16"/>
        <v>2038</v>
      </c>
      <c r="S41" s="77">
        <f t="shared" si="16"/>
        <v>2039</v>
      </c>
      <c r="T41" s="77">
        <f t="shared" si="16"/>
        <v>2040</v>
      </c>
      <c r="U41" s="77">
        <f t="shared" si="16"/>
        <v>2041</v>
      </c>
      <c r="V41" s="77">
        <f t="shared" si="16"/>
        <v>2042</v>
      </c>
      <c r="W41" s="77">
        <f t="shared" si="16"/>
        <v>2043</v>
      </c>
      <c r="X41" s="77">
        <f t="shared" si="16"/>
        <v>2044</v>
      </c>
      <c r="Y41" s="77">
        <f t="shared" si="16"/>
        <v>2045</v>
      </c>
      <c r="Z41" s="77">
        <f t="shared" si="16"/>
        <v>2046</v>
      </c>
      <c r="AA41" s="77">
        <f t="shared" si="16"/>
        <v>2047</v>
      </c>
    </row>
    <row r="42" spans="3:27" outlineLevel="1"/>
    <row r="43" spans="3:27" outlineLevel="1">
      <c r="C43" s="148" t="s">
        <v>302</v>
      </c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</row>
    <row r="44" spans="3:27" outlineLevel="1">
      <c r="C44" s="149" t="s">
        <v>303</v>
      </c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</row>
    <row r="45" spans="3:27" outlineLevel="1">
      <c r="C45" s="149" t="s">
        <v>304</v>
      </c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</row>
    <row r="46" spans="3:27" outlineLevel="1">
      <c r="C46" s="150" t="s">
        <v>305</v>
      </c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</row>
    <row r="47" spans="3:27" outlineLevel="1"/>
    <row r="48" spans="3:27" outlineLevel="1">
      <c r="C48" s="88" t="s">
        <v>308</v>
      </c>
      <c r="G48" s="77">
        <f>G$12</f>
        <v>2027</v>
      </c>
      <c r="H48" s="77">
        <f t="shared" ref="H48:AA48" si="17">H$12</f>
        <v>2028</v>
      </c>
      <c r="I48" s="77">
        <f t="shared" si="17"/>
        <v>2029</v>
      </c>
      <c r="J48" s="77">
        <f t="shared" si="17"/>
        <v>2030</v>
      </c>
      <c r="K48" s="77">
        <f t="shared" si="17"/>
        <v>2031</v>
      </c>
      <c r="L48" s="77">
        <f t="shared" si="17"/>
        <v>2032</v>
      </c>
      <c r="M48" s="77">
        <f t="shared" si="17"/>
        <v>2033</v>
      </c>
      <c r="N48" s="77">
        <f t="shared" si="17"/>
        <v>2034</v>
      </c>
      <c r="O48" s="77">
        <f t="shared" si="17"/>
        <v>2035</v>
      </c>
      <c r="P48" s="77">
        <f t="shared" si="17"/>
        <v>2036</v>
      </c>
      <c r="Q48" s="77">
        <f t="shared" si="17"/>
        <v>2037</v>
      </c>
      <c r="R48" s="77">
        <f t="shared" si="17"/>
        <v>2038</v>
      </c>
      <c r="S48" s="77">
        <f t="shared" si="17"/>
        <v>2039</v>
      </c>
      <c r="T48" s="77">
        <f t="shared" si="17"/>
        <v>2040</v>
      </c>
      <c r="U48" s="77">
        <f t="shared" si="17"/>
        <v>2041</v>
      </c>
      <c r="V48" s="77">
        <f t="shared" si="17"/>
        <v>2042</v>
      </c>
      <c r="W48" s="77">
        <f t="shared" si="17"/>
        <v>2043</v>
      </c>
      <c r="X48" s="77">
        <f t="shared" si="17"/>
        <v>2044</v>
      </c>
      <c r="Y48" s="77">
        <f t="shared" si="17"/>
        <v>2045</v>
      </c>
      <c r="Z48" s="77">
        <f t="shared" si="17"/>
        <v>2046</v>
      </c>
      <c r="AA48" s="77">
        <f t="shared" si="17"/>
        <v>2047</v>
      </c>
    </row>
    <row r="49" spans="3:27" outlineLevel="1"/>
    <row r="50" spans="3:27" outlineLevel="1">
      <c r="C50" s="148" t="s">
        <v>302</v>
      </c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</row>
    <row r="51" spans="3:27" outlineLevel="1">
      <c r="C51" s="149" t="s">
        <v>303</v>
      </c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</row>
    <row r="52" spans="3:27" outlineLevel="1">
      <c r="C52" s="149" t="s">
        <v>304</v>
      </c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</row>
    <row r="53" spans="3:27" outlineLevel="1">
      <c r="C53" s="150" t="s">
        <v>305</v>
      </c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</row>
    <row r="54" spans="3:27" outlineLevel="1"/>
    <row r="55" spans="3:27" outlineLevel="1">
      <c r="C55" s="88" t="s">
        <v>309</v>
      </c>
      <c r="G55" s="77">
        <f>G$12</f>
        <v>2027</v>
      </c>
      <c r="H55" s="77">
        <f t="shared" ref="H55:AA55" si="18">H$12</f>
        <v>2028</v>
      </c>
      <c r="I55" s="77">
        <f t="shared" si="18"/>
        <v>2029</v>
      </c>
      <c r="J55" s="77">
        <f t="shared" si="18"/>
        <v>2030</v>
      </c>
      <c r="K55" s="77">
        <f t="shared" si="18"/>
        <v>2031</v>
      </c>
      <c r="L55" s="77">
        <f t="shared" si="18"/>
        <v>2032</v>
      </c>
      <c r="M55" s="77">
        <f t="shared" si="18"/>
        <v>2033</v>
      </c>
      <c r="N55" s="77">
        <f t="shared" si="18"/>
        <v>2034</v>
      </c>
      <c r="O55" s="77">
        <f t="shared" si="18"/>
        <v>2035</v>
      </c>
      <c r="P55" s="77">
        <f t="shared" si="18"/>
        <v>2036</v>
      </c>
      <c r="Q55" s="77">
        <f t="shared" si="18"/>
        <v>2037</v>
      </c>
      <c r="R55" s="77">
        <f t="shared" si="18"/>
        <v>2038</v>
      </c>
      <c r="S55" s="77">
        <f t="shared" si="18"/>
        <v>2039</v>
      </c>
      <c r="T55" s="77">
        <f t="shared" si="18"/>
        <v>2040</v>
      </c>
      <c r="U55" s="77">
        <f t="shared" si="18"/>
        <v>2041</v>
      </c>
      <c r="V55" s="77">
        <f t="shared" si="18"/>
        <v>2042</v>
      </c>
      <c r="W55" s="77">
        <f t="shared" si="18"/>
        <v>2043</v>
      </c>
      <c r="X55" s="77">
        <f t="shared" si="18"/>
        <v>2044</v>
      </c>
      <c r="Y55" s="77">
        <f t="shared" si="18"/>
        <v>2045</v>
      </c>
      <c r="Z55" s="77">
        <f t="shared" si="18"/>
        <v>2046</v>
      </c>
      <c r="AA55" s="77">
        <f t="shared" si="18"/>
        <v>2047</v>
      </c>
    </row>
    <row r="56" spans="3:27" outlineLevel="1"/>
    <row r="57" spans="3:27" outlineLevel="1">
      <c r="C57" s="148" t="s">
        <v>302</v>
      </c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</row>
    <row r="58" spans="3:27" outlineLevel="1">
      <c r="C58" s="149" t="s">
        <v>303</v>
      </c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</row>
    <row r="59" spans="3:27" outlineLevel="1">
      <c r="C59" s="149" t="s">
        <v>304</v>
      </c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</row>
    <row r="60" spans="3:27" outlineLevel="1">
      <c r="C60" s="150" t="s">
        <v>305</v>
      </c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</row>
    <row r="61" spans="3:27" outlineLevel="1"/>
    <row r="62" spans="3:27" outlineLevel="1">
      <c r="C62" s="88" t="s">
        <v>310</v>
      </c>
      <c r="G62" s="77">
        <f>G$12</f>
        <v>2027</v>
      </c>
      <c r="H62" s="77">
        <f t="shared" ref="H62:AA62" si="19">H$12</f>
        <v>2028</v>
      </c>
      <c r="I62" s="77">
        <f t="shared" si="19"/>
        <v>2029</v>
      </c>
      <c r="J62" s="77">
        <f t="shared" si="19"/>
        <v>2030</v>
      </c>
      <c r="K62" s="77">
        <f t="shared" si="19"/>
        <v>2031</v>
      </c>
      <c r="L62" s="77">
        <f t="shared" si="19"/>
        <v>2032</v>
      </c>
      <c r="M62" s="77">
        <f t="shared" si="19"/>
        <v>2033</v>
      </c>
      <c r="N62" s="77">
        <f t="shared" si="19"/>
        <v>2034</v>
      </c>
      <c r="O62" s="77">
        <f t="shared" si="19"/>
        <v>2035</v>
      </c>
      <c r="P62" s="77">
        <f t="shared" si="19"/>
        <v>2036</v>
      </c>
      <c r="Q62" s="77">
        <f t="shared" si="19"/>
        <v>2037</v>
      </c>
      <c r="R62" s="77">
        <f t="shared" si="19"/>
        <v>2038</v>
      </c>
      <c r="S62" s="77">
        <f t="shared" si="19"/>
        <v>2039</v>
      </c>
      <c r="T62" s="77">
        <f t="shared" si="19"/>
        <v>2040</v>
      </c>
      <c r="U62" s="77">
        <f t="shared" si="19"/>
        <v>2041</v>
      </c>
      <c r="V62" s="77">
        <f t="shared" si="19"/>
        <v>2042</v>
      </c>
      <c r="W62" s="77">
        <f t="shared" si="19"/>
        <v>2043</v>
      </c>
      <c r="X62" s="77">
        <f t="shared" si="19"/>
        <v>2044</v>
      </c>
      <c r="Y62" s="77">
        <f t="shared" si="19"/>
        <v>2045</v>
      </c>
      <c r="Z62" s="77">
        <f t="shared" si="19"/>
        <v>2046</v>
      </c>
      <c r="AA62" s="77">
        <f t="shared" si="19"/>
        <v>2047</v>
      </c>
    </row>
    <row r="63" spans="3:27" outlineLevel="1"/>
    <row r="64" spans="3:27" outlineLevel="1">
      <c r="C64" s="148" t="s">
        <v>302</v>
      </c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</row>
    <row r="65" spans="3:27" outlineLevel="1">
      <c r="C65" s="149" t="s">
        <v>303</v>
      </c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</row>
    <row r="66" spans="3:27" outlineLevel="1">
      <c r="C66" s="149" t="s">
        <v>304</v>
      </c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</row>
    <row r="67" spans="3:27" outlineLevel="1">
      <c r="C67" s="150" t="s">
        <v>305</v>
      </c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</row>
    <row r="68" spans="3:27" outlineLevel="1"/>
    <row r="69" spans="3:27" outlineLevel="1">
      <c r="C69" s="88" t="s">
        <v>311</v>
      </c>
      <c r="G69" s="77">
        <f>G$12</f>
        <v>2027</v>
      </c>
      <c r="H69" s="77">
        <f t="shared" ref="H69:AA69" si="20">H$12</f>
        <v>2028</v>
      </c>
      <c r="I69" s="77">
        <f t="shared" si="20"/>
        <v>2029</v>
      </c>
      <c r="J69" s="77">
        <f t="shared" si="20"/>
        <v>2030</v>
      </c>
      <c r="K69" s="77">
        <f t="shared" si="20"/>
        <v>2031</v>
      </c>
      <c r="L69" s="77">
        <f t="shared" si="20"/>
        <v>2032</v>
      </c>
      <c r="M69" s="77">
        <f t="shared" si="20"/>
        <v>2033</v>
      </c>
      <c r="N69" s="77">
        <f t="shared" si="20"/>
        <v>2034</v>
      </c>
      <c r="O69" s="77">
        <f t="shared" si="20"/>
        <v>2035</v>
      </c>
      <c r="P69" s="77">
        <f t="shared" si="20"/>
        <v>2036</v>
      </c>
      <c r="Q69" s="77">
        <f t="shared" si="20"/>
        <v>2037</v>
      </c>
      <c r="R69" s="77">
        <f t="shared" si="20"/>
        <v>2038</v>
      </c>
      <c r="S69" s="77">
        <f t="shared" si="20"/>
        <v>2039</v>
      </c>
      <c r="T69" s="77">
        <f t="shared" si="20"/>
        <v>2040</v>
      </c>
      <c r="U69" s="77">
        <f t="shared" si="20"/>
        <v>2041</v>
      </c>
      <c r="V69" s="77">
        <f t="shared" si="20"/>
        <v>2042</v>
      </c>
      <c r="W69" s="77">
        <f t="shared" si="20"/>
        <v>2043</v>
      </c>
      <c r="X69" s="77">
        <f t="shared" si="20"/>
        <v>2044</v>
      </c>
      <c r="Y69" s="77">
        <f t="shared" si="20"/>
        <v>2045</v>
      </c>
      <c r="Z69" s="77">
        <f t="shared" si="20"/>
        <v>2046</v>
      </c>
      <c r="AA69" s="77">
        <f t="shared" si="20"/>
        <v>2047</v>
      </c>
    </row>
    <row r="70" spans="3:27" outlineLevel="1"/>
    <row r="71" spans="3:27" outlineLevel="1">
      <c r="C71" s="148" t="s">
        <v>302</v>
      </c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</row>
    <row r="72" spans="3:27" outlineLevel="1">
      <c r="C72" s="149" t="s">
        <v>303</v>
      </c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</row>
    <row r="73" spans="3:27" outlineLevel="1">
      <c r="C73" s="149" t="s">
        <v>304</v>
      </c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</row>
    <row r="74" spans="3:27" outlineLevel="1">
      <c r="C74" s="150" t="s">
        <v>305</v>
      </c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</row>
    <row r="75" spans="3:27" outlineLevel="1"/>
    <row r="76" spans="3:27" outlineLevel="1">
      <c r="C76" s="88" t="s">
        <v>312</v>
      </c>
      <c r="G76" s="77">
        <f>G$12</f>
        <v>2027</v>
      </c>
      <c r="H76" s="77">
        <f t="shared" ref="H76:AA76" si="21">H$12</f>
        <v>2028</v>
      </c>
      <c r="I76" s="77">
        <f t="shared" si="21"/>
        <v>2029</v>
      </c>
      <c r="J76" s="77">
        <f t="shared" si="21"/>
        <v>2030</v>
      </c>
      <c r="K76" s="77">
        <f t="shared" si="21"/>
        <v>2031</v>
      </c>
      <c r="L76" s="77">
        <f t="shared" si="21"/>
        <v>2032</v>
      </c>
      <c r="M76" s="77">
        <f t="shared" si="21"/>
        <v>2033</v>
      </c>
      <c r="N76" s="77">
        <f t="shared" si="21"/>
        <v>2034</v>
      </c>
      <c r="O76" s="77">
        <f t="shared" si="21"/>
        <v>2035</v>
      </c>
      <c r="P76" s="77">
        <f t="shared" si="21"/>
        <v>2036</v>
      </c>
      <c r="Q76" s="77">
        <f t="shared" si="21"/>
        <v>2037</v>
      </c>
      <c r="R76" s="77">
        <f t="shared" si="21"/>
        <v>2038</v>
      </c>
      <c r="S76" s="77">
        <f t="shared" si="21"/>
        <v>2039</v>
      </c>
      <c r="T76" s="77">
        <f t="shared" si="21"/>
        <v>2040</v>
      </c>
      <c r="U76" s="77">
        <f t="shared" si="21"/>
        <v>2041</v>
      </c>
      <c r="V76" s="77">
        <f t="shared" si="21"/>
        <v>2042</v>
      </c>
      <c r="W76" s="77">
        <f t="shared" si="21"/>
        <v>2043</v>
      </c>
      <c r="X76" s="77">
        <f t="shared" si="21"/>
        <v>2044</v>
      </c>
      <c r="Y76" s="77">
        <f t="shared" si="21"/>
        <v>2045</v>
      </c>
      <c r="Z76" s="77">
        <f t="shared" si="21"/>
        <v>2046</v>
      </c>
      <c r="AA76" s="77">
        <f t="shared" si="21"/>
        <v>2047</v>
      </c>
    </row>
    <row r="77" spans="3:27" outlineLevel="1"/>
    <row r="78" spans="3:27" outlineLevel="1">
      <c r="C78" s="148" t="s">
        <v>302</v>
      </c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</row>
    <row r="79" spans="3:27" outlineLevel="1">
      <c r="C79" s="149" t="s">
        <v>303</v>
      </c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</row>
    <row r="80" spans="3:27" outlineLevel="1">
      <c r="C80" s="149" t="s">
        <v>304</v>
      </c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  <c r="V80" s="137"/>
      <c r="W80" s="137"/>
      <c r="X80" s="137"/>
      <c r="Y80" s="137"/>
      <c r="Z80" s="137"/>
      <c r="AA80" s="137"/>
    </row>
    <row r="81" spans="3:37" outlineLevel="1">
      <c r="C81" s="150" t="s">
        <v>305</v>
      </c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</row>
    <row r="82" spans="3:37" outlineLevel="1"/>
    <row r="84" spans="3:37">
      <c r="C84" s="82" t="s">
        <v>12</v>
      </c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</row>
    <row r="85" spans="3:37" ht="13.5" outlineLevel="1">
      <c r="C85" s="80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</row>
    <row r="86" spans="3:37" outlineLevel="1">
      <c r="G86" s="77">
        <f>2027</f>
        <v>2027</v>
      </c>
      <c r="H86" s="77">
        <f>G86+1</f>
        <v>2028</v>
      </c>
      <c r="I86" s="77">
        <f t="shared" ref="I86" si="22">H86+1</f>
        <v>2029</v>
      </c>
      <c r="J86" s="77">
        <f t="shared" ref="J86" si="23">I86+1</f>
        <v>2030</v>
      </c>
      <c r="K86" s="77">
        <f t="shared" ref="K86" si="24">J86+1</f>
        <v>2031</v>
      </c>
      <c r="L86" s="77">
        <f t="shared" ref="L86" si="25">K86+1</f>
        <v>2032</v>
      </c>
      <c r="M86" s="77">
        <f t="shared" ref="M86" si="26">L86+1</f>
        <v>2033</v>
      </c>
      <c r="N86" s="77">
        <f t="shared" ref="N86" si="27">M86+1</f>
        <v>2034</v>
      </c>
      <c r="O86" s="77">
        <f t="shared" ref="O86" si="28">N86+1</f>
        <v>2035</v>
      </c>
      <c r="P86" s="77">
        <f t="shared" ref="P86" si="29">O86+1</f>
        <v>2036</v>
      </c>
      <c r="Q86" s="77">
        <f t="shared" ref="Q86" si="30">P86+1</f>
        <v>2037</v>
      </c>
      <c r="R86" s="77">
        <f t="shared" ref="R86" si="31">Q86+1</f>
        <v>2038</v>
      </c>
      <c r="S86" s="77">
        <f t="shared" ref="S86" si="32">R86+1</f>
        <v>2039</v>
      </c>
      <c r="T86" s="77">
        <f t="shared" ref="T86" si="33">S86+1</f>
        <v>2040</v>
      </c>
      <c r="U86" s="77">
        <f t="shared" ref="U86" si="34">T86+1</f>
        <v>2041</v>
      </c>
      <c r="V86" s="77">
        <f t="shared" ref="V86" si="35">U86+1</f>
        <v>2042</v>
      </c>
      <c r="W86" s="77">
        <f t="shared" ref="W86" si="36">V86+1</f>
        <v>2043</v>
      </c>
      <c r="X86" s="77">
        <f t="shared" ref="X86" si="37">W86+1</f>
        <v>2044</v>
      </c>
      <c r="Y86" s="77">
        <f t="shared" ref="Y86" si="38">X86+1</f>
        <v>2045</v>
      </c>
      <c r="Z86" s="77">
        <f t="shared" ref="Z86:AA86" si="39">Y86+1</f>
        <v>2046</v>
      </c>
      <c r="AA86" s="77">
        <f t="shared" si="39"/>
        <v>2047</v>
      </c>
    </row>
    <row r="87" spans="3:37" ht="5.15" customHeight="1" outlineLevel="1"/>
    <row r="88" spans="3:37" outlineLevel="1">
      <c r="C88" s="148" t="s">
        <v>268</v>
      </c>
      <c r="D88" s="122" t="e">
        <f t="shared" ref="D88:D95" si="40">AVERAGE(G88:Q88)</f>
        <v>#DIV/0!</v>
      </c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3:37" outlineLevel="1">
      <c r="C89" s="149" t="s">
        <v>269</v>
      </c>
      <c r="D89" s="146" t="e">
        <f t="shared" si="40"/>
        <v>#DIV/0!</v>
      </c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  <c r="AA89" s="128"/>
    </row>
    <row r="90" spans="3:37" outlineLevel="1">
      <c r="C90" s="149" t="s">
        <v>270</v>
      </c>
      <c r="D90" s="146" t="e">
        <f>AVERAGE(G90:Q90)</f>
        <v>#DIV/0!</v>
      </c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</row>
    <row r="91" spans="3:37" outlineLevel="1">
      <c r="C91" s="149" t="s">
        <v>271</v>
      </c>
      <c r="D91" s="146" t="e">
        <f t="shared" si="40"/>
        <v>#DIV/0!</v>
      </c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  <c r="AA91" s="128"/>
    </row>
    <row r="92" spans="3:37" outlineLevel="1">
      <c r="C92" s="149" t="s">
        <v>272</v>
      </c>
      <c r="D92" s="146" t="e">
        <f t="shared" si="40"/>
        <v>#DIV/0!</v>
      </c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  <c r="AA92" s="128"/>
    </row>
    <row r="93" spans="3:37" outlineLevel="1">
      <c r="C93" s="149" t="s">
        <v>273</v>
      </c>
      <c r="D93" s="146" t="e">
        <f t="shared" si="40"/>
        <v>#DIV/0!</v>
      </c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  <c r="AA93" s="128"/>
    </row>
    <row r="94" spans="3:37" outlineLevel="1">
      <c r="C94" s="149" t="s">
        <v>274</v>
      </c>
      <c r="D94" s="146" t="e">
        <f t="shared" si="40"/>
        <v>#DIV/0!</v>
      </c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</row>
    <row r="95" spans="3:37" outlineLevel="1">
      <c r="C95" s="150" t="s">
        <v>275</v>
      </c>
      <c r="D95" s="86" t="e">
        <f t="shared" si="40"/>
        <v>#DIV/0!</v>
      </c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</row>
    <row r="96" spans="3:37" ht="5.15" customHeight="1" outlineLevel="1"/>
    <row r="97" spans="3:27" outlineLevel="1">
      <c r="C97" s="75" t="s">
        <v>258</v>
      </c>
      <c r="D97" s="87" t="e">
        <f>SUM(D87:D93)</f>
        <v>#DIV/0!</v>
      </c>
      <c r="G97" s="153">
        <f>SUM(G88:G95)</f>
        <v>0</v>
      </c>
      <c r="H97" s="153">
        <f t="shared" ref="H97:Q97" si="41">SUM(H88:H95)</f>
        <v>0</v>
      </c>
      <c r="I97" s="153">
        <f t="shared" si="41"/>
        <v>0</v>
      </c>
      <c r="J97" s="153">
        <f t="shared" si="41"/>
        <v>0</v>
      </c>
      <c r="K97" s="153">
        <f t="shared" si="41"/>
        <v>0</v>
      </c>
      <c r="L97" s="153">
        <f t="shared" si="41"/>
        <v>0</v>
      </c>
      <c r="M97" s="153">
        <f t="shared" si="41"/>
        <v>0</v>
      </c>
      <c r="N97" s="153">
        <f t="shared" si="41"/>
        <v>0</v>
      </c>
      <c r="O97" s="153">
        <f t="shared" si="41"/>
        <v>0</v>
      </c>
      <c r="P97" s="153">
        <f t="shared" si="41"/>
        <v>0</v>
      </c>
      <c r="Q97" s="153">
        <f t="shared" si="41"/>
        <v>0</v>
      </c>
      <c r="R97" s="153">
        <f t="shared" ref="R97:Z97" si="42">SUM(R88:R95)</f>
        <v>0</v>
      </c>
      <c r="S97" s="153">
        <f t="shared" si="42"/>
        <v>0</v>
      </c>
      <c r="T97" s="153">
        <f t="shared" si="42"/>
        <v>0</v>
      </c>
      <c r="U97" s="153">
        <f t="shared" si="42"/>
        <v>0</v>
      </c>
      <c r="V97" s="153">
        <f t="shared" si="42"/>
        <v>0</v>
      </c>
      <c r="W97" s="153">
        <f t="shared" si="42"/>
        <v>0</v>
      </c>
      <c r="X97" s="153">
        <f t="shared" si="42"/>
        <v>0</v>
      </c>
      <c r="Y97" s="153">
        <f t="shared" si="42"/>
        <v>0</v>
      </c>
      <c r="Z97" s="153">
        <f t="shared" si="42"/>
        <v>0</v>
      </c>
      <c r="AA97" s="153">
        <f t="shared" ref="AA97" si="43">SUM(AA88:AA95)</f>
        <v>0</v>
      </c>
    </row>
    <row r="98" spans="3:27" outlineLevel="1"/>
    <row r="99" spans="3:27" outlineLevel="1">
      <c r="G99" s="77">
        <f>2027</f>
        <v>2027</v>
      </c>
      <c r="H99" s="77">
        <f>G99+1</f>
        <v>2028</v>
      </c>
      <c r="I99" s="77">
        <f t="shared" ref="I99" si="44">H99+1</f>
        <v>2029</v>
      </c>
      <c r="J99" s="77">
        <f t="shared" ref="J99" si="45">I99+1</f>
        <v>2030</v>
      </c>
      <c r="K99" s="77">
        <f t="shared" ref="K99" si="46">J99+1</f>
        <v>2031</v>
      </c>
      <c r="L99" s="77">
        <f t="shared" ref="L99" si="47">K99+1</f>
        <v>2032</v>
      </c>
      <c r="M99" s="77">
        <f t="shared" ref="M99" si="48">L99+1</f>
        <v>2033</v>
      </c>
      <c r="N99" s="77">
        <f t="shared" ref="N99" si="49">M99+1</f>
        <v>2034</v>
      </c>
      <c r="O99" s="77">
        <f t="shared" ref="O99" si="50">N99+1</f>
        <v>2035</v>
      </c>
      <c r="P99" s="77">
        <f t="shared" ref="P99" si="51">O99+1</f>
        <v>2036</v>
      </c>
      <c r="Q99" s="77">
        <f t="shared" ref="Q99" si="52">P99+1</f>
        <v>2037</v>
      </c>
      <c r="R99" s="77">
        <f t="shared" ref="R99" si="53">Q99+1</f>
        <v>2038</v>
      </c>
      <c r="S99" s="77">
        <f t="shared" ref="S99" si="54">R99+1</f>
        <v>2039</v>
      </c>
      <c r="T99" s="77">
        <f t="shared" ref="T99" si="55">S99+1</f>
        <v>2040</v>
      </c>
      <c r="U99" s="77">
        <f t="shared" ref="U99" si="56">T99+1</f>
        <v>2041</v>
      </c>
      <c r="V99" s="77">
        <f t="shared" ref="V99" si="57">U99+1</f>
        <v>2042</v>
      </c>
      <c r="W99" s="77">
        <f t="shared" ref="W99" si="58">V99+1</f>
        <v>2043</v>
      </c>
      <c r="X99" s="77">
        <f t="shared" ref="X99" si="59">W99+1</f>
        <v>2044</v>
      </c>
      <c r="Y99" s="77">
        <f t="shared" ref="Y99" si="60">X99+1</f>
        <v>2045</v>
      </c>
      <c r="Z99" s="77">
        <f t="shared" ref="Z99:AA99" si="61">Y99+1</f>
        <v>2046</v>
      </c>
      <c r="AA99" s="77">
        <f t="shared" si="61"/>
        <v>2047</v>
      </c>
    </row>
    <row r="100" spans="3:27" ht="5.15" customHeight="1" outlineLevel="1"/>
    <row r="101" spans="3:27" outlineLevel="1">
      <c r="C101" s="148" t="s">
        <v>277</v>
      </c>
      <c r="D101" s="122" t="e">
        <f t="shared" ref="D101:D108" si="62">AVERAGE(G101:Q101)</f>
        <v>#DIV/0!</v>
      </c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</row>
    <row r="102" spans="3:27" outlineLevel="1">
      <c r="C102" s="149" t="s">
        <v>278</v>
      </c>
      <c r="D102" s="146" t="e">
        <f t="shared" si="62"/>
        <v>#DIV/0!</v>
      </c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</row>
    <row r="103" spans="3:27" outlineLevel="1">
      <c r="C103" s="149" t="s">
        <v>279</v>
      </c>
      <c r="D103" s="146" t="e">
        <f t="shared" si="62"/>
        <v>#DIV/0!</v>
      </c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</row>
    <row r="104" spans="3:27" outlineLevel="1">
      <c r="C104" s="149" t="s">
        <v>280</v>
      </c>
      <c r="D104" s="146" t="e">
        <f t="shared" si="62"/>
        <v>#DIV/0!</v>
      </c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  <c r="V104" s="128"/>
      <c r="W104" s="128"/>
      <c r="X104" s="128"/>
      <c r="Y104" s="128"/>
      <c r="Z104" s="128"/>
      <c r="AA104" s="128"/>
    </row>
    <row r="105" spans="3:27" outlineLevel="1">
      <c r="C105" s="149" t="s">
        <v>281</v>
      </c>
      <c r="D105" s="146" t="e">
        <f t="shared" si="62"/>
        <v>#DIV/0!</v>
      </c>
      <c r="G105" s="128"/>
      <c r="H105" s="128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  <c r="V105" s="128"/>
      <c r="W105" s="128"/>
      <c r="X105" s="128"/>
      <c r="Y105" s="128"/>
      <c r="Z105" s="128"/>
      <c r="AA105" s="128"/>
    </row>
    <row r="106" spans="3:27" outlineLevel="1">
      <c r="C106" s="149" t="s">
        <v>282</v>
      </c>
      <c r="D106" s="146" t="e">
        <f t="shared" si="62"/>
        <v>#DIV/0!</v>
      </c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  <c r="AA106" s="128"/>
    </row>
    <row r="107" spans="3:27" outlineLevel="1">
      <c r="C107" s="149" t="s">
        <v>283</v>
      </c>
      <c r="D107" s="146" t="e">
        <f t="shared" si="62"/>
        <v>#DIV/0!</v>
      </c>
      <c r="G107" s="128"/>
      <c r="H107" s="128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  <c r="V107" s="128"/>
      <c r="W107" s="128"/>
      <c r="X107" s="128"/>
      <c r="Y107" s="128"/>
      <c r="Z107" s="128"/>
      <c r="AA107" s="128"/>
    </row>
    <row r="108" spans="3:27" outlineLevel="1">
      <c r="C108" s="150" t="s">
        <v>284</v>
      </c>
      <c r="D108" s="86" t="e">
        <f t="shared" si="62"/>
        <v>#DIV/0!</v>
      </c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  <c r="AA108" s="128"/>
    </row>
    <row r="109" spans="3:27" ht="5.15" customHeight="1" outlineLevel="1"/>
    <row r="110" spans="3:27" outlineLevel="1">
      <c r="C110" s="75" t="s">
        <v>276</v>
      </c>
      <c r="D110" s="87" t="e">
        <f>SUM(D100:D106)</f>
        <v>#DIV/0!</v>
      </c>
      <c r="G110" s="153">
        <f>SUM(G101:G108)</f>
        <v>0</v>
      </c>
      <c r="H110" s="153">
        <f t="shared" ref="H110:Q110" si="63">SUM(H101:H108)</f>
        <v>0</v>
      </c>
      <c r="I110" s="153">
        <f t="shared" si="63"/>
        <v>0</v>
      </c>
      <c r="J110" s="153">
        <f t="shared" si="63"/>
        <v>0</v>
      </c>
      <c r="K110" s="153">
        <f t="shared" si="63"/>
        <v>0</v>
      </c>
      <c r="L110" s="153">
        <f t="shared" si="63"/>
        <v>0</v>
      </c>
      <c r="M110" s="153">
        <f t="shared" si="63"/>
        <v>0</v>
      </c>
      <c r="N110" s="153">
        <f t="shared" si="63"/>
        <v>0</v>
      </c>
      <c r="O110" s="153">
        <f t="shared" si="63"/>
        <v>0</v>
      </c>
      <c r="P110" s="153">
        <f t="shared" si="63"/>
        <v>0</v>
      </c>
      <c r="Q110" s="153">
        <f t="shared" si="63"/>
        <v>0</v>
      </c>
      <c r="R110" s="153">
        <f t="shared" ref="R110:Z110" si="64">SUM(R101:R108)</f>
        <v>0</v>
      </c>
      <c r="S110" s="153">
        <f t="shared" si="64"/>
        <v>0</v>
      </c>
      <c r="T110" s="153">
        <f t="shared" si="64"/>
        <v>0</v>
      </c>
      <c r="U110" s="153">
        <f t="shared" si="64"/>
        <v>0</v>
      </c>
      <c r="V110" s="153">
        <f t="shared" si="64"/>
        <v>0</v>
      </c>
      <c r="W110" s="153">
        <f t="shared" si="64"/>
        <v>0</v>
      </c>
      <c r="X110" s="153">
        <f t="shared" si="64"/>
        <v>0</v>
      </c>
      <c r="Y110" s="153">
        <f t="shared" si="64"/>
        <v>0</v>
      </c>
      <c r="Z110" s="153">
        <f t="shared" si="64"/>
        <v>0</v>
      </c>
      <c r="AA110" s="153">
        <f t="shared" ref="AA110" si="65">SUM(AA101:AA108)</f>
        <v>0</v>
      </c>
    </row>
    <row r="111" spans="3:27" outlineLevel="1"/>
    <row r="112" spans="3:27" outlineLevel="1">
      <c r="G112" s="77">
        <f>2027</f>
        <v>2027</v>
      </c>
      <c r="H112" s="77">
        <f>G112+1</f>
        <v>2028</v>
      </c>
      <c r="I112" s="77">
        <f t="shared" ref="I112" si="66">H112+1</f>
        <v>2029</v>
      </c>
      <c r="J112" s="77">
        <f t="shared" ref="J112" si="67">I112+1</f>
        <v>2030</v>
      </c>
      <c r="K112" s="77">
        <f t="shared" ref="K112" si="68">J112+1</f>
        <v>2031</v>
      </c>
      <c r="L112" s="77">
        <f t="shared" ref="L112" si="69">K112+1</f>
        <v>2032</v>
      </c>
      <c r="M112" s="77">
        <f t="shared" ref="M112" si="70">L112+1</f>
        <v>2033</v>
      </c>
      <c r="N112" s="77">
        <f t="shared" ref="N112" si="71">M112+1</f>
        <v>2034</v>
      </c>
      <c r="O112" s="77">
        <f t="shared" ref="O112" si="72">N112+1</f>
        <v>2035</v>
      </c>
      <c r="P112" s="77">
        <f t="shared" ref="P112" si="73">O112+1</f>
        <v>2036</v>
      </c>
      <c r="Q112" s="77">
        <f t="shared" ref="Q112" si="74">P112+1</f>
        <v>2037</v>
      </c>
      <c r="R112" s="77">
        <f t="shared" ref="R112" si="75">Q112+1</f>
        <v>2038</v>
      </c>
      <c r="S112" s="77">
        <f t="shared" ref="S112" si="76">R112+1</f>
        <v>2039</v>
      </c>
      <c r="T112" s="77">
        <f t="shared" ref="T112" si="77">S112+1</f>
        <v>2040</v>
      </c>
      <c r="U112" s="77">
        <f t="shared" ref="U112" si="78">T112+1</f>
        <v>2041</v>
      </c>
      <c r="V112" s="77">
        <f t="shared" ref="V112" si="79">U112+1</f>
        <v>2042</v>
      </c>
      <c r="W112" s="77">
        <f t="shared" ref="W112" si="80">V112+1</f>
        <v>2043</v>
      </c>
      <c r="X112" s="77">
        <f t="shared" ref="X112" si="81">W112+1</f>
        <v>2044</v>
      </c>
      <c r="Y112" s="77">
        <f t="shared" ref="Y112" si="82">X112+1</f>
        <v>2045</v>
      </c>
      <c r="Z112" s="77">
        <f t="shared" ref="Z112:AA112" si="83">Y112+1</f>
        <v>2046</v>
      </c>
      <c r="AA112" s="77">
        <f t="shared" si="83"/>
        <v>2047</v>
      </c>
    </row>
    <row r="113" spans="3:27" ht="5.15" customHeight="1" outlineLevel="1"/>
    <row r="114" spans="3:27" outlineLevel="1">
      <c r="C114" s="148" t="s">
        <v>285</v>
      </c>
      <c r="D114" s="122" t="e">
        <f t="shared" ref="D114:D121" si="84">AVERAGE(G114:Q114)</f>
        <v>#DIV/0!</v>
      </c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3:27" outlineLevel="1">
      <c r="C115" s="149" t="s">
        <v>286</v>
      </c>
      <c r="D115" s="146" t="e">
        <f t="shared" si="84"/>
        <v>#DIV/0!</v>
      </c>
      <c r="G115" s="128"/>
      <c r="H115" s="128"/>
      <c r="I115" s="128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  <c r="U115" s="128"/>
      <c r="V115" s="128"/>
      <c r="W115" s="128"/>
      <c r="X115" s="128"/>
      <c r="Y115" s="128"/>
      <c r="Z115" s="128"/>
      <c r="AA115" s="128"/>
    </row>
    <row r="116" spans="3:27" outlineLevel="1">
      <c r="C116" s="149" t="s">
        <v>287</v>
      </c>
      <c r="D116" s="146" t="e">
        <f t="shared" si="84"/>
        <v>#DIV/0!</v>
      </c>
      <c r="G116" s="128"/>
      <c r="H116" s="128"/>
      <c r="I116" s="128"/>
      <c r="J116" s="128"/>
      <c r="K116" s="128"/>
      <c r="L116" s="128"/>
      <c r="M116" s="128"/>
      <c r="N116" s="128"/>
      <c r="O116" s="128"/>
      <c r="P116" s="128"/>
      <c r="Q116" s="128"/>
      <c r="R116" s="128"/>
      <c r="S116" s="128"/>
      <c r="T116" s="128"/>
      <c r="U116" s="128"/>
      <c r="V116" s="128"/>
      <c r="W116" s="128"/>
      <c r="X116" s="128"/>
      <c r="Y116" s="128"/>
      <c r="Z116" s="128"/>
      <c r="AA116" s="128"/>
    </row>
    <row r="117" spans="3:27" outlineLevel="1">
      <c r="C117" s="149" t="s">
        <v>288</v>
      </c>
      <c r="D117" s="146" t="e">
        <f t="shared" si="84"/>
        <v>#DIV/0!</v>
      </c>
      <c r="G117" s="128"/>
      <c r="H117" s="128"/>
      <c r="I117" s="128"/>
      <c r="J117" s="128"/>
      <c r="K117" s="128"/>
      <c r="L117" s="128"/>
      <c r="M117" s="128"/>
      <c r="N117" s="128"/>
      <c r="O117" s="128"/>
      <c r="P117" s="128"/>
      <c r="Q117" s="128"/>
      <c r="R117" s="128"/>
      <c r="S117" s="128"/>
      <c r="T117" s="128"/>
      <c r="U117" s="128"/>
      <c r="V117" s="128"/>
      <c r="W117" s="128"/>
      <c r="X117" s="128"/>
      <c r="Y117" s="128"/>
      <c r="Z117" s="128"/>
      <c r="AA117" s="128"/>
    </row>
    <row r="118" spans="3:27" outlineLevel="1">
      <c r="C118" s="149" t="s">
        <v>289</v>
      </c>
      <c r="D118" s="146" t="e">
        <f t="shared" si="84"/>
        <v>#DIV/0!</v>
      </c>
      <c r="G118" s="128"/>
      <c r="H118" s="128"/>
      <c r="I118" s="128"/>
      <c r="J118" s="128"/>
      <c r="K118" s="128"/>
      <c r="L118" s="128"/>
      <c r="M118" s="128"/>
      <c r="N118" s="128"/>
      <c r="O118" s="128"/>
      <c r="P118" s="128"/>
      <c r="Q118" s="128"/>
      <c r="R118" s="128"/>
      <c r="S118" s="128"/>
      <c r="T118" s="128"/>
      <c r="U118" s="128"/>
      <c r="V118" s="128"/>
      <c r="W118" s="128"/>
      <c r="X118" s="128"/>
      <c r="Y118" s="128"/>
      <c r="Z118" s="128"/>
      <c r="AA118" s="128"/>
    </row>
    <row r="119" spans="3:27" outlineLevel="1">
      <c r="C119" s="149" t="s">
        <v>290</v>
      </c>
      <c r="D119" s="146" t="e">
        <f t="shared" si="84"/>
        <v>#DIV/0!</v>
      </c>
      <c r="G119" s="128"/>
      <c r="H119" s="128"/>
      <c r="I119" s="128"/>
      <c r="J119" s="128"/>
      <c r="K119" s="128"/>
      <c r="L119" s="128"/>
      <c r="M119" s="128"/>
      <c r="N119" s="128"/>
      <c r="O119" s="128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</row>
    <row r="120" spans="3:27" outlineLevel="1">
      <c r="C120" s="149" t="s">
        <v>291</v>
      </c>
      <c r="D120" s="146" t="e">
        <f t="shared" si="84"/>
        <v>#DIV/0!</v>
      </c>
      <c r="G120" s="128"/>
      <c r="H120" s="128"/>
      <c r="I120" s="128"/>
      <c r="J120" s="128"/>
      <c r="K120" s="128"/>
      <c r="L120" s="128"/>
      <c r="M120" s="128"/>
      <c r="N120" s="128"/>
      <c r="O120" s="128"/>
      <c r="P120" s="128"/>
      <c r="Q120" s="128"/>
      <c r="R120" s="128"/>
      <c r="S120" s="128"/>
      <c r="T120" s="128"/>
      <c r="U120" s="128"/>
      <c r="V120" s="128"/>
      <c r="W120" s="128"/>
      <c r="X120" s="128"/>
      <c r="Y120" s="128"/>
      <c r="Z120" s="128"/>
      <c r="AA120" s="128"/>
    </row>
    <row r="121" spans="3:27" outlineLevel="1">
      <c r="C121" s="150" t="s">
        <v>292</v>
      </c>
      <c r="D121" s="86" t="e">
        <f t="shared" si="84"/>
        <v>#DIV/0!</v>
      </c>
      <c r="G121" s="128"/>
      <c r="H121" s="128"/>
      <c r="I121" s="128"/>
      <c r="J121" s="128"/>
      <c r="K121" s="128"/>
      <c r="L121" s="128"/>
      <c r="M121" s="128"/>
      <c r="N121" s="128"/>
      <c r="O121" s="128"/>
      <c r="P121" s="128"/>
      <c r="Q121" s="128"/>
      <c r="R121" s="128"/>
      <c r="S121" s="128"/>
      <c r="T121" s="128"/>
      <c r="U121" s="128"/>
      <c r="V121" s="128"/>
      <c r="W121" s="128"/>
      <c r="X121" s="128"/>
      <c r="Y121" s="128"/>
      <c r="Z121" s="128"/>
      <c r="AA121" s="128"/>
    </row>
    <row r="122" spans="3:27" ht="5.15" customHeight="1" outlineLevel="1"/>
    <row r="123" spans="3:27" outlineLevel="1">
      <c r="C123" s="75" t="s">
        <v>13</v>
      </c>
      <c r="D123" s="87" t="e">
        <f>SUM(D113:D119)</f>
        <v>#DIV/0!</v>
      </c>
      <c r="G123" s="153">
        <f>SUM(G114:G121)</f>
        <v>0</v>
      </c>
      <c r="H123" s="153">
        <f t="shared" ref="H123:Q123" si="85">SUM(H114:H121)</f>
        <v>0</v>
      </c>
      <c r="I123" s="153">
        <f t="shared" si="85"/>
        <v>0</v>
      </c>
      <c r="J123" s="153">
        <f t="shared" si="85"/>
        <v>0</v>
      </c>
      <c r="K123" s="153">
        <f t="shared" si="85"/>
        <v>0</v>
      </c>
      <c r="L123" s="153">
        <f t="shared" si="85"/>
        <v>0</v>
      </c>
      <c r="M123" s="153">
        <f t="shared" si="85"/>
        <v>0</v>
      </c>
      <c r="N123" s="153">
        <f t="shared" si="85"/>
        <v>0</v>
      </c>
      <c r="O123" s="153">
        <f t="shared" si="85"/>
        <v>0</v>
      </c>
      <c r="P123" s="153">
        <f t="shared" si="85"/>
        <v>0</v>
      </c>
      <c r="Q123" s="153">
        <f t="shared" si="85"/>
        <v>0</v>
      </c>
      <c r="R123" s="153">
        <f t="shared" ref="R123:Z123" si="86">SUM(R114:R121)</f>
        <v>0</v>
      </c>
      <c r="S123" s="153">
        <f t="shared" si="86"/>
        <v>0</v>
      </c>
      <c r="T123" s="153">
        <f t="shared" si="86"/>
        <v>0</v>
      </c>
      <c r="U123" s="153">
        <f t="shared" si="86"/>
        <v>0</v>
      </c>
      <c r="V123" s="153">
        <f t="shared" si="86"/>
        <v>0</v>
      </c>
      <c r="W123" s="153">
        <f t="shared" si="86"/>
        <v>0</v>
      </c>
      <c r="X123" s="153">
        <f t="shared" si="86"/>
        <v>0</v>
      </c>
      <c r="Y123" s="153">
        <f t="shared" si="86"/>
        <v>0</v>
      </c>
      <c r="Z123" s="153">
        <f t="shared" si="86"/>
        <v>0</v>
      </c>
      <c r="AA123" s="153">
        <f t="shared" ref="AA123" si="87">SUM(AA114:AA121)</f>
        <v>0</v>
      </c>
    </row>
    <row r="124" spans="3:27" outlineLevel="1"/>
    <row r="125" spans="3:27" outlineLevel="1">
      <c r="G125" s="77">
        <f>2027</f>
        <v>2027</v>
      </c>
      <c r="H125" s="77">
        <f>G125+1</f>
        <v>2028</v>
      </c>
      <c r="I125" s="77">
        <f t="shared" ref="I125" si="88">H125+1</f>
        <v>2029</v>
      </c>
      <c r="J125" s="77">
        <f t="shared" ref="J125" si="89">I125+1</f>
        <v>2030</v>
      </c>
      <c r="K125" s="77">
        <f t="shared" ref="K125" si="90">J125+1</f>
        <v>2031</v>
      </c>
      <c r="L125" s="77">
        <f t="shared" ref="L125" si="91">K125+1</f>
        <v>2032</v>
      </c>
      <c r="M125" s="77">
        <f t="shared" ref="M125" si="92">L125+1</f>
        <v>2033</v>
      </c>
      <c r="N125" s="77">
        <f t="shared" ref="N125" si="93">M125+1</f>
        <v>2034</v>
      </c>
      <c r="O125" s="77">
        <f t="shared" ref="O125" si="94">N125+1</f>
        <v>2035</v>
      </c>
      <c r="P125" s="77">
        <f t="shared" ref="P125" si="95">O125+1</f>
        <v>2036</v>
      </c>
      <c r="Q125" s="77">
        <f t="shared" ref="Q125" si="96">P125+1</f>
        <v>2037</v>
      </c>
      <c r="R125" s="77">
        <f t="shared" ref="R125" si="97">Q125+1</f>
        <v>2038</v>
      </c>
      <c r="S125" s="77">
        <f t="shared" ref="S125" si="98">R125+1</f>
        <v>2039</v>
      </c>
      <c r="T125" s="77">
        <f t="shared" ref="T125" si="99">S125+1</f>
        <v>2040</v>
      </c>
      <c r="U125" s="77">
        <f t="shared" ref="U125" si="100">T125+1</f>
        <v>2041</v>
      </c>
      <c r="V125" s="77">
        <f t="shared" ref="V125" si="101">U125+1</f>
        <v>2042</v>
      </c>
      <c r="W125" s="77">
        <f t="shared" ref="W125" si="102">V125+1</f>
        <v>2043</v>
      </c>
      <c r="X125" s="77">
        <f t="shared" ref="X125" si="103">W125+1</f>
        <v>2044</v>
      </c>
      <c r="Y125" s="77">
        <f t="shared" ref="Y125" si="104">X125+1</f>
        <v>2045</v>
      </c>
      <c r="Z125" s="77">
        <f t="shared" ref="Z125:AA125" si="105">Y125+1</f>
        <v>2046</v>
      </c>
      <c r="AA125" s="77">
        <f t="shared" si="105"/>
        <v>2047</v>
      </c>
    </row>
    <row r="126" spans="3:27" ht="5.15" customHeight="1" outlineLevel="1"/>
    <row r="127" spans="3:27" outlineLevel="1">
      <c r="C127" s="127" t="s">
        <v>14</v>
      </c>
      <c r="D127" s="122" t="e">
        <f t="shared" ref="D127:D133" si="106">AVERAGE(G127:Q127)</f>
        <v>#DIV/0!</v>
      </c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</row>
    <row r="128" spans="3:27" outlineLevel="1">
      <c r="C128" s="128" t="s">
        <v>14</v>
      </c>
      <c r="D128" s="146" t="e">
        <f t="shared" si="106"/>
        <v>#DIV/0!</v>
      </c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  <c r="X128" s="128"/>
      <c r="Y128" s="128"/>
      <c r="Z128" s="128"/>
      <c r="AA128" s="128"/>
    </row>
    <row r="129" spans="1:37" outlineLevel="1">
      <c r="C129" s="128" t="s">
        <v>14</v>
      </c>
      <c r="D129" s="146" t="e">
        <f t="shared" si="106"/>
        <v>#DIV/0!</v>
      </c>
      <c r="G129" s="128"/>
      <c r="H129" s="128"/>
      <c r="I129" s="128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  <c r="T129" s="128"/>
      <c r="U129" s="128"/>
      <c r="V129" s="128"/>
      <c r="W129" s="128"/>
      <c r="X129" s="128"/>
      <c r="Y129" s="128"/>
      <c r="Z129" s="128"/>
      <c r="AA129" s="128"/>
    </row>
    <row r="130" spans="1:37" outlineLevel="1">
      <c r="C130" s="128" t="s">
        <v>14</v>
      </c>
      <c r="D130" s="146" t="e">
        <f>AVERAGE(G130:Q130)</f>
        <v>#DIV/0!</v>
      </c>
      <c r="G130" s="128"/>
      <c r="H130" s="128"/>
      <c r="I130" s="128"/>
      <c r="J130" s="128"/>
      <c r="K130" s="128"/>
      <c r="L130" s="128"/>
      <c r="M130" s="128"/>
      <c r="N130" s="128"/>
      <c r="O130" s="128"/>
      <c r="P130" s="128"/>
      <c r="Q130" s="128"/>
      <c r="R130" s="128"/>
      <c r="S130" s="128"/>
      <c r="T130" s="128"/>
      <c r="U130" s="128"/>
      <c r="V130" s="128"/>
      <c r="W130" s="128"/>
      <c r="X130" s="128"/>
      <c r="Y130" s="128"/>
      <c r="Z130" s="128"/>
      <c r="AA130" s="128"/>
    </row>
    <row r="131" spans="1:37" outlineLevel="1">
      <c r="C131" s="128" t="s">
        <v>14</v>
      </c>
      <c r="D131" s="146" t="e">
        <f t="shared" si="106"/>
        <v>#DIV/0!</v>
      </c>
      <c r="G131" s="128"/>
      <c r="H131" s="128"/>
      <c r="I131" s="128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  <c r="U131" s="128"/>
      <c r="V131" s="128"/>
      <c r="W131" s="128"/>
      <c r="X131" s="128"/>
      <c r="Y131" s="128"/>
      <c r="Z131" s="128"/>
      <c r="AA131" s="128"/>
    </row>
    <row r="132" spans="1:37" outlineLevel="1">
      <c r="C132" s="128" t="s">
        <v>14</v>
      </c>
      <c r="D132" s="146" t="e">
        <f t="shared" si="106"/>
        <v>#DIV/0!</v>
      </c>
      <c r="G132" s="128"/>
      <c r="H132" s="128"/>
      <c r="I132" s="128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  <c r="U132" s="128"/>
      <c r="V132" s="128"/>
      <c r="W132" s="128"/>
      <c r="X132" s="128"/>
      <c r="Y132" s="128"/>
      <c r="Z132" s="128"/>
      <c r="AA132" s="128"/>
    </row>
    <row r="133" spans="1:37" outlineLevel="1">
      <c r="C133" s="128" t="s">
        <v>14</v>
      </c>
      <c r="D133" s="86" t="e">
        <f t="shared" si="106"/>
        <v>#DIV/0!</v>
      </c>
      <c r="G133" s="128"/>
      <c r="H133" s="128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28"/>
      <c r="X133" s="128"/>
      <c r="Y133" s="128"/>
      <c r="Z133" s="128"/>
      <c r="AA133" s="128"/>
    </row>
    <row r="134" spans="1:37" ht="5.15" customHeight="1" outlineLevel="1">
      <c r="C134" s="129"/>
    </row>
    <row r="135" spans="1:37" outlineLevel="1">
      <c r="C135" s="75" t="s">
        <v>15</v>
      </c>
      <c r="D135" s="87" t="e">
        <f>SUM(D126:D132)</f>
        <v>#DIV/0!</v>
      </c>
      <c r="G135" s="153">
        <f>SUM(G127:G133)</f>
        <v>0</v>
      </c>
      <c r="H135" s="153">
        <f t="shared" ref="H135:Q135" si="107">SUM(H127:H133)</f>
        <v>0</v>
      </c>
      <c r="I135" s="153">
        <f t="shared" si="107"/>
        <v>0</v>
      </c>
      <c r="J135" s="153">
        <f t="shared" si="107"/>
        <v>0</v>
      </c>
      <c r="K135" s="153">
        <f t="shared" si="107"/>
        <v>0</v>
      </c>
      <c r="L135" s="153">
        <f t="shared" si="107"/>
        <v>0</v>
      </c>
      <c r="M135" s="153">
        <f t="shared" si="107"/>
        <v>0</v>
      </c>
      <c r="N135" s="153">
        <f t="shared" si="107"/>
        <v>0</v>
      </c>
      <c r="O135" s="153">
        <f t="shared" si="107"/>
        <v>0</v>
      </c>
      <c r="P135" s="153">
        <f t="shared" si="107"/>
        <v>0</v>
      </c>
      <c r="Q135" s="153">
        <f t="shared" si="107"/>
        <v>0</v>
      </c>
      <c r="R135" s="153">
        <f t="shared" ref="R135:Z135" si="108">SUM(R127:R133)</f>
        <v>0</v>
      </c>
      <c r="S135" s="153">
        <f t="shared" si="108"/>
        <v>0</v>
      </c>
      <c r="T135" s="153">
        <f t="shared" si="108"/>
        <v>0</v>
      </c>
      <c r="U135" s="153">
        <f t="shared" si="108"/>
        <v>0</v>
      </c>
      <c r="V135" s="153">
        <f t="shared" si="108"/>
        <v>0</v>
      </c>
      <c r="W135" s="153">
        <f t="shared" si="108"/>
        <v>0</v>
      </c>
      <c r="X135" s="153">
        <f t="shared" si="108"/>
        <v>0</v>
      </c>
      <c r="Y135" s="153">
        <f t="shared" si="108"/>
        <v>0</v>
      </c>
      <c r="Z135" s="153">
        <f t="shared" si="108"/>
        <v>0</v>
      </c>
      <c r="AA135" s="153">
        <f t="shared" ref="AA135" si="109">SUM(AA127:AA133)</f>
        <v>0</v>
      </c>
    </row>
    <row r="136" spans="1:37" outlineLevel="1"/>
    <row r="138" spans="1:37">
      <c r="A138" s="83" t="s">
        <v>16</v>
      </c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</row>
    <row r="140" spans="1:37" outlineLevel="1">
      <c r="C140" s="88" t="s">
        <v>293</v>
      </c>
      <c r="E140" s="124"/>
      <c r="F140" s="131"/>
      <c r="G140" s="77">
        <f>G$12</f>
        <v>2027</v>
      </c>
      <c r="H140" s="77">
        <f t="shared" ref="H140:AA140" si="110">H$12</f>
        <v>2028</v>
      </c>
      <c r="I140" s="77">
        <f t="shared" si="110"/>
        <v>2029</v>
      </c>
      <c r="J140" s="77">
        <f t="shared" si="110"/>
        <v>2030</v>
      </c>
      <c r="K140" s="77">
        <f t="shared" si="110"/>
        <v>2031</v>
      </c>
      <c r="L140" s="77">
        <f t="shared" si="110"/>
        <v>2032</v>
      </c>
      <c r="M140" s="77">
        <f t="shared" si="110"/>
        <v>2033</v>
      </c>
      <c r="N140" s="77">
        <f t="shared" si="110"/>
        <v>2034</v>
      </c>
      <c r="O140" s="77">
        <f t="shared" si="110"/>
        <v>2035</v>
      </c>
      <c r="P140" s="77">
        <f t="shared" si="110"/>
        <v>2036</v>
      </c>
      <c r="Q140" s="77">
        <f t="shared" si="110"/>
        <v>2037</v>
      </c>
      <c r="R140" s="77">
        <f t="shared" si="110"/>
        <v>2038</v>
      </c>
      <c r="S140" s="77">
        <f t="shared" si="110"/>
        <v>2039</v>
      </c>
      <c r="T140" s="77">
        <f t="shared" si="110"/>
        <v>2040</v>
      </c>
      <c r="U140" s="77">
        <f t="shared" si="110"/>
        <v>2041</v>
      </c>
      <c r="V140" s="77">
        <f t="shared" si="110"/>
        <v>2042</v>
      </c>
      <c r="W140" s="77">
        <f t="shared" si="110"/>
        <v>2043</v>
      </c>
      <c r="X140" s="77">
        <f t="shared" si="110"/>
        <v>2044</v>
      </c>
      <c r="Y140" s="77">
        <f t="shared" si="110"/>
        <v>2045</v>
      </c>
      <c r="Z140" s="77">
        <f t="shared" si="110"/>
        <v>2046</v>
      </c>
      <c r="AA140" s="77">
        <f t="shared" si="110"/>
        <v>2047</v>
      </c>
    </row>
    <row r="141" spans="1:37" ht="5.15" customHeight="1" outlineLevel="1"/>
    <row r="142" spans="1:37" outlineLevel="1">
      <c r="C142" s="132" t="s">
        <v>259</v>
      </c>
      <c r="D142" s="89" t="e">
        <f>AVERAGE(G142:Q142)</f>
        <v>#DIV/0!</v>
      </c>
      <c r="E142" s="130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</row>
    <row r="143" spans="1:37" outlineLevel="1">
      <c r="C143" s="132" t="s">
        <v>17</v>
      </c>
      <c r="D143" s="91" t="e">
        <f>AVERAGE(G143:Q143)</f>
        <v>#DIV/0!</v>
      </c>
      <c r="E143" s="130"/>
      <c r="G143" s="137"/>
      <c r="H143" s="137"/>
      <c r="I143" s="137"/>
      <c r="J143" s="137"/>
      <c r="K143" s="137"/>
      <c r="L143" s="137"/>
      <c r="M143" s="137"/>
      <c r="N143" s="137"/>
      <c r="O143" s="137"/>
      <c r="P143" s="137"/>
      <c r="Q143" s="137"/>
      <c r="R143" s="137"/>
      <c r="S143" s="137"/>
      <c r="T143" s="137"/>
      <c r="U143" s="137"/>
      <c r="V143" s="137"/>
      <c r="W143" s="137"/>
      <c r="X143" s="137"/>
      <c r="Y143" s="137"/>
      <c r="Z143" s="137"/>
      <c r="AA143" s="137"/>
    </row>
    <row r="144" spans="1:37" outlineLevel="1">
      <c r="C144" s="132" t="s">
        <v>18</v>
      </c>
      <c r="D144" s="90" t="e">
        <f>AVERAGE(G144:Q144)</f>
        <v>#DIV/0!</v>
      </c>
      <c r="E144" s="130"/>
      <c r="F144" s="131"/>
      <c r="G144" s="137"/>
      <c r="H144" s="137"/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  <c r="AA144" s="137"/>
    </row>
    <row r="145" spans="3:27" outlineLevel="1">
      <c r="C145" s="133" t="s">
        <v>14</v>
      </c>
      <c r="D145" s="123" t="e">
        <f>AVERAGE(G145:Q145)</f>
        <v>#DIV/0!</v>
      </c>
      <c r="E145" s="130"/>
      <c r="G145" s="138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8"/>
      <c r="S145" s="138"/>
      <c r="T145" s="138"/>
      <c r="U145" s="138"/>
      <c r="V145" s="138"/>
      <c r="W145" s="138"/>
      <c r="X145" s="138"/>
      <c r="Y145" s="138"/>
      <c r="Z145" s="138"/>
      <c r="AA145" s="138"/>
    </row>
    <row r="146" spans="3:27" outlineLevel="1"/>
    <row r="147" spans="3:27" outlineLevel="1">
      <c r="C147" s="88" t="s">
        <v>294</v>
      </c>
      <c r="E147" s="124"/>
      <c r="F147" s="131"/>
      <c r="G147" s="77">
        <f>G$12</f>
        <v>2027</v>
      </c>
      <c r="H147" s="77">
        <f t="shared" ref="H147:AA147" si="111">H$12</f>
        <v>2028</v>
      </c>
      <c r="I147" s="77">
        <f t="shared" si="111"/>
        <v>2029</v>
      </c>
      <c r="J147" s="77">
        <f t="shared" si="111"/>
        <v>2030</v>
      </c>
      <c r="K147" s="77">
        <f t="shared" si="111"/>
        <v>2031</v>
      </c>
      <c r="L147" s="77">
        <f t="shared" si="111"/>
        <v>2032</v>
      </c>
      <c r="M147" s="77">
        <f t="shared" si="111"/>
        <v>2033</v>
      </c>
      <c r="N147" s="77">
        <f t="shared" si="111"/>
        <v>2034</v>
      </c>
      <c r="O147" s="77">
        <f t="shared" si="111"/>
        <v>2035</v>
      </c>
      <c r="P147" s="77">
        <f t="shared" si="111"/>
        <v>2036</v>
      </c>
      <c r="Q147" s="77">
        <f t="shared" si="111"/>
        <v>2037</v>
      </c>
      <c r="R147" s="77">
        <f t="shared" si="111"/>
        <v>2038</v>
      </c>
      <c r="S147" s="77">
        <f t="shared" si="111"/>
        <v>2039</v>
      </c>
      <c r="T147" s="77">
        <f t="shared" si="111"/>
        <v>2040</v>
      </c>
      <c r="U147" s="77">
        <f t="shared" si="111"/>
        <v>2041</v>
      </c>
      <c r="V147" s="77">
        <f t="shared" si="111"/>
        <v>2042</v>
      </c>
      <c r="W147" s="77">
        <f t="shared" si="111"/>
        <v>2043</v>
      </c>
      <c r="X147" s="77">
        <f t="shared" si="111"/>
        <v>2044</v>
      </c>
      <c r="Y147" s="77">
        <f t="shared" si="111"/>
        <v>2045</v>
      </c>
      <c r="Z147" s="77">
        <f t="shared" si="111"/>
        <v>2046</v>
      </c>
      <c r="AA147" s="77">
        <f t="shared" si="111"/>
        <v>2047</v>
      </c>
    </row>
    <row r="148" spans="3:27" ht="5.15" customHeight="1" outlineLevel="1"/>
    <row r="149" spans="3:27" outlineLevel="1">
      <c r="C149" s="132" t="s">
        <v>259</v>
      </c>
      <c r="D149" s="89" t="e">
        <f>AVERAGE(G149:Q149)</f>
        <v>#DIV/0!</v>
      </c>
      <c r="E149" s="130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</row>
    <row r="150" spans="3:27" outlineLevel="1">
      <c r="C150" s="132" t="s">
        <v>17</v>
      </c>
      <c r="D150" s="91" t="e">
        <f>AVERAGE(G150:Q150)</f>
        <v>#DIV/0!</v>
      </c>
      <c r="E150" s="130"/>
      <c r="G150" s="137"/>
      <c r="H150" s="137"/>
      <c r="I150" s="137"/>
      <c r="J150" s="137"/>
      <c r="K150" s="137"/>
      <c r="L150" s="137"/>
      <c r="M150" s="137"/>
      <c r="N150" s="137"/>
      <c r="O150" s="137"/>
      <c r="P150" s="137"/>
      <c r="Q150" s="137"/>
      <c r="R150" s="137"/>
      <c r="S150" s="137"/>
      <c r="T150" s="137"/>
      <c r="U150" s="137"/>
      <c r="V150" s="137"/>
      <c r="W150" s="137"/>
      <c r="X150" s="137"/>
      <c r="Y150" s="137"/>
      <c r="Z150" s="137"/>
      <c r="AA150" s="137"/>
    </row>
    <row r="151" spans="3:27" outlineLevel="1">
      <c r="C151" s="132" t="s">
        <v>18</v>
      </c>
      <c r="D151" s="90" t="e">
        <f>AVERAGE(G151:Q151)</f>
        <v>#DIV/0!</v>
      </c>
      <c r="E151" s="130"/>
      <c r="F151" s="131"/>
      <c r="G151" s="137"/>
      <c r="H151" s="137"/>
      <c r="I151" s="137"/>
      <c r="J151" s="137"/>
      <c r="K151" s="137"/>
      <c r="L151" s="137"/>
      <c r="M151" s="137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Z151" s="137"/>
      <c r="AA151" s="137"/>
    </row>
    <row r="152" spans="3:27" outlineLevel="1">
      <c r="C152" s="133" t="s">
        <v>14</v>
      </c>
      <c r="D152" s="123" t="e">
        <f>AVERAGE(G152:Q152)</f>
        <v>#DIV/0!</v>
      </c>
      <c r="E152" s="130"/>
      <c r="G152" s="138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  <c r="T152" s="138"/>
      <c r="U152" s="138"/>
      <c r="V152" s="138"/>
      <c r="W152" s="138"/>
      <c r="X152" s="138"/>
      <c r="Y152" s="138"/>
      <c r="Z152" s="138"/>
      <c r="AA152" s="138"/>
    </row>
    <row r="153" spans="3:27" outlineLevel="1"/>
    <row r="154" spans="3:27" outlineLevel="1">
      <c r="C154" s="88" t="s">
        <v>295</v>
      </c>
      <c r="E154" s="124"/>
      <c r="F154" s="131"/>
      <c r="G154" s="77">
        <f>G$12</f>
        <v>2027</v>
      </c>
      <c r="H154" s="77">
        <f t="shared" ref="H154:AA154" si="112">H$12</f>
        <v>2028</v>
      </c>
      <c r="I154" s="77">
        <f t="shared" si="112"/>
        <v>2029</v>
      </c>
      <c r="J154" s="77">
        <f t="shared" si="112"/>
        <v>2030</v>
      </c>
      <c r="K154" s="77">
        <f t="shared" si="112"/>
        <v>2031</v>
      </c>
      <c r="L154" s="77">
        <f t="shared" si="112"/>
        <v>2032</v>
      </c>
      <c r="M154" s="77">
        <f t="shared" si="112"/>
        <v>2033</v>
      </c>
      <c r="N154" s="77">
        <f t="shared" si="112"/>
        <v>2034</v>
      </c>
      <c r="O154" s="77">
        <f t="shared" si="112"/>
        <v>2035</v>
      </c>
      <c r="P154" s="77">
        <f t="shared" si="112"/>
        <v>2036</v>
      </c>
      <c r="Q154" s="77">
        <f t="shared" si="112"/>
        <v>2037</v>
      </c>
      <c r="R154" s="77">
        <f t="shared" si="112"/>
        <v>2038</v>
      </c>
      <c r="S154" s="77">
        <f t="shared" si="112"/>
        <v>2039</v>
      </c>
      <c r="T154" s="77">
        <f t="shared" si="112"/>
        <v>2040</v>
      </c>
      <c r="U154" s="77">
        <f t="shared" si="112"/>
        <v>2041</v>
      </c>
      <c r="V154" s="77">
        <f t="shared" si="112"/>
        <v>2042</v>
      </c>
      <c r="W154" s="77">
        <f t="shared" si="112"/>
        <v>2043</v>
      </c>
      <c r="X154" s="77">
        <f t="shared" si="112"/>
        <v>2044</v>
      </c>
      <c r="Y154" s="77">
        <f t="shared" si="112"/>
        <v>2045</v>
      </c>
      <c r="Z154" s="77">
        <f t="shared" si="112"/>
        <v>2046</v>
      </c>
      <c r="AA154" s="77">
        <f t="shared" si="112"/>
        <v>2047</v>
      </c>
    </row>
    <row r="155" spans="3:27" ht="5.15" customHeight="1" outlineLevel="1"/>
    <row r="156" spans="3:27" outlineLevel="1">
      <c r="C156" s="132" t="s">
        <v>259</v>
      </c>
      <c r="D156" s="89" t="e">
        <f>AVERAGE(G156:Q156)</f>
        <v>#DIV/0!</v>
      </c>
      <c r="E156" s="130"/>
      <c r="G156" s="136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6"/>
      <c r="S156" s="136"/>
      <c r="T156" s="136"/>
      <c r="U156" s="136"/>
      <c r="V156" s="136"/>
      <c r="W156" s="136"/>
      <c r="X156" s="136"/>
      <c r="Y156" s="136"/>
      <c r="Z156" s="136"/>
      <c r="AA156" s="136"/>
    </row>
    <row r="157" spans="3:27" outlineLevel="1">
      <c r="C157" s="132" t="s">
        <v>17</v>
      </c>
      <c r="D157" s="91" t="e">
        <f>AVERAGE(G157:Q157)</f>
        <v>#DIV/0!</v>
      </c>
      <c r="E157" s="130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137"/>
      <c r="R157" s="137"/>
      <c r="S157" s="137"/>
      <c r="T157" s="137"/>
      <c r="U157" s="137"/>
      <c r="V157" s="137"/>
      <c r="W157" s="137"/>
      <c r="X157" s="137"/>
      <c r="Y157" s="137"/>
      <c r="Z157" s="137"/>
      <c r="AA157" s="137"/>
    </row>
    <row r="158" spans="3:27" outlineLevel="1">
      <c r="C158" s="132" t="s">
        <v>18</v>
      </c>
      <c r="D158" s="90" t="e">
        <f>AVERAGE(G158:Q158)</f>
        <v>#DIV/0!</v>
      </c>
      <c r="E158" s="130"/>
      <c r="F158" s="131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  <c r="V158" s="137"/>
      <c r="W158" s="137"/>
      <c r="X158" s="137"/>
      <c r="Y158" s="137"/>
      <c r="Z158" s="137"/>
      <c r="AA158" s="137"/>
    </row>
    <row r="159" spans="3:27" outlineLevel="1">
      <c r="C159" s="133" t="s">
        <v>14</v>
      </c>
      <c r="D159" s="123" t="e">
        <f>AVERAGE(G159:Q159)</f>
        <v>#DIV/0!</v>
      </c>
      <c r="E159" s="130"/>
      <c r="G159" s="138"/>
      <c r="H159" s="138"/>
      <c r="I159" s="138"/>
      <c r="J159" s="138"/>
      <c r="K159" s="138"/>
      <c r="L159" s="138"/>
      <c r="M159" s="138"/>
      <c r="N159" s="138"/>
      <c r="O159" s="138"/>
      <c r="P159" s="138"/>
      <c r="Q159" s="138"/>
      <c r="R159" s="138"/>
      <c r="S159" s="138"/>
      <c r="T159" s="138"/>
      <c r="U159" s="138"/>
      <c r="V159" s="138"/>
      <c r="W159" s="138"/>
      <c r="X159" s="138"/>
      <c r="Y159" s="138"/>
      <c r="Z159" s="138"/>
      <c r="AA159" s="138"/>
    </row>
    <row r="160" spans="3:27" outlineLevel="1"/>
    <row r="161" spans="3:27" outlineLevel="1">
      <c r="C161" s="88" t="s">
        <v>296</v>
      </c>
      <c r="E161" s="124"/>
      <c r="F161" s="131"/>
      <c r="G161" s="77">
        <f>G$12</f>
        <v>2027</v>
      </c>
      <c r="H161" s="77">
        <f t="shared" ref="H161:AA161" si="113">H$12</f>
        <v>2028</v>
      </c>
      <c r="I161" s="77">
        <f t="shared" si="113"/>
        <v>2029</v>
      </c>
      <c r="J161" s="77">
        <f t="shared" si="113"/>
        <v>2030</v>
      </c>
      <c r="K161" s="77">
        <f t="shared" si="113"/>
        <v>2031</v>
      </c>
      <c r="L161" s="77">
        <f t="shared" si="113"/>
        <v>2032</v>
      </c>
      <c r="M161" s="77">
        <f t="shared" si="113"/>
        <v>2033</v>
      </c>
      <c r="N161" s="77">
        <f t="shared" si="113"/>
        <v>2034</v>
      </c>
      <c r="O161" s="77">
        <f t="shared" si="113"/>
        <v>2035</v>
      </c>
      <c r="P161" s="77">
        <f t="shared" si="113"/>
        <v>2036</v>
      </c>
      <c r="Q161" s="77">
        <f t="shared" si="113"/>
        <v>2037</v>
      </c>
      <c r="R161" s="77">
        <f t="shared" si="113"/>
        <v>2038</v>
      </c>
      <c r="S161" s="77">
        <f t="shared" si="113"/>
        <v>2039</v>
      </c>
      <c r="T161" s="77">
        <f t="shared" si="113"/>
        <v>2040</v>
      </c>
      <c r="U161" s="77">
        <f t="shared" si="113"/>
        <v>2041</v>
      </c>
      <c r="V161" s="77">
        <f t="shared" si="113"/>
        <v>2042</v>
      </c>
      <c r="W161" s="77">
        <f t="shared" si="113"/>
        <v>2043</v>
      </c>
      <c r="X161" s="77">
        <f t="shared" si="113"/>
        <v>2044</v>
      </c>
      <c r="Y161" s="77">
        <f t="shared" si="113"/>
        <v>2045</v>
      </c>
      <c r="Z161" s="77">
        <f t="shared" si="113"/>
        <v>2046</v>
      </c>
      <c r="AA161" s="77">
        <f t="shared" si="113"/>
        <v>2047</v>
      </c>
    </row>
    <row r="162" spans="3:27" ht="5.15" customHeight="1" outlineLevel="1"/>
    <row r="163" spans="3:27" outlineLevel="1">
      <c r="C163" s="132" t="s">
        <v>259</v>
      </c>
      <c r="D163" s="89" t="e">
        <f>AVERAGE(G163:Q163)</f>
        <v>#DIV/0!</v>
      </c>
      <c r="E163" s="130"/>
      <c r="G163" s="136"/>
      <c r="H163" s="136"/>
      <c r="I163" s="136"/>
      <c r="J163" s="136"/>
      <c r="K163" s="136"/>
      <c r="L163" s="136"/>
      <c r="M163" s="136"/>
      <c r="N163" s="136"/>
      <c r="O163" s="136"/>
      <c r="P163" s="136"/>
      <c r="Q163" s="136"/>
      <c r="R163" s="136"/>
      <c r="S163" s="136"/>
      <c r="T163" s="136"/>
      <c r="U163" s="136"/>
      <c r="V163" s="136"/>
      <c r="W163" s="136"/>
      <c r="X163" s="136"/>
      <c r="Y163" s="136"/>
      <c r="Z163" s="136"/>
      <c r="AA163" s="136"/>
    </row>
    <row r="164" spans="3:27" outlineLevel="1">
      <c r="C164" s="132" t="s">
        <v>17</v>
      </c>
      <c r="D164" s="91" t="e">
        <f>AVERAGE(G164:Q164)</f>
        <v>#DIV/0!</v>
      </c>
      <c r="E164" s="130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  <c r="AA164" s="137"/>
    </row>
    <row r="165" spans="3:27" outlineLevel="1">
      <c r="C165" s="132" t="s">
        <v>18</v>
      </c>
      <c r="D165" s="90" t="e">
        <f>AVERAGE(G165:Q165)</f>
        <v>#DIV/0!</v>
      </c>
      <c r="E165" s="130"/>
      <c r="F165" s="131"/>
      <c r="G165" s="137"/>
      <c r="H165" s="137"/>
      <c r="I165" s="137"/>
      <c r="J165" s="137"/>
      <c r="K165" s="137"/>
      <c r="L165" s="137"/>
      <c r="M165" s="137"/>
      <c r="N165" s="137"/>
      <c r="O165" s="137"/>
      <c r="P165" s="137"/>
      <c r="Q165" s="137"/>
      <c r="R165" s="137"/>
      <c r="S165" s="137"/>
      <c r="T165" s="137"/>
      <c r="U165" s="137"/>
      <c r="V165" s="137"/>
      <c r="W165" s="137"/>
      <c r="X165" s="137"/>
      <c r="Y165" s="137"/>
      <c r="Z165" s="137"/>
      <c r="AA165" s="137"/>
    </row>
    <row r="166" spans="3:27" outlineLevel="1">
      <c r="C166" s="133" t="s">
        <v>14</v>
      </c>
      <c r="D166" s="123" t="e">
        <f>AVERAGE(G166:Q166)</f>
        <v>#DIV/0!</v>
      </c>
      <c r="E166" s="130"/>
      <c r="G166" s="138"/>
      <c r="H166" s="138"/>
      <c r="I166" s="138"/>
      <c r="J166" s="138"/>
      <c r="K166" s="138"/>
      <c r="L166" s="138"/>
      <c r="M166" s="138"/>
      <c r="N166" s="138"/>
      <c r="O166" s="138"/>
      <c r="P166" s="138"/>
      <c r="Q166" s="138"/>
      <c r="R166" s="138"/>
      <c r="S166" s="138"/>
      <c r="T166" s="138"/>
      <c r="U166" s="138"/>
      <c r="V166" s="138"/>
      <c r="W166" s="138"/>
      <c r="X166" s="138"/>
      <c r="Y166" s="138"/>
      <c r="Z166" s="138"/>
      <c r="AA166" s="138"/>
    </row>
    <row r="167" spans="3:27" outlineLevel="1"/>
    <row r="168" spans="3:27" outlineLevel="1">
      <c r="C168" s="88" t="s">
        <v>297</v>
      </c>
      <c r="E168" s="124"/>
      <c r="F168" s="131"/>
      <c r="G168" s="77">
        <f>G$12</f>
        <v>2027</v>
      </c>
      <c r="H168" s="77">
        <f t="shared" ref="H168:AA168" si="114">H$12</f>
        <v>2028</v>
      </c>
      <c r="I168" s="77">
        <f t="shared" si="114"/>
        <v>2029</v>
      </c>
      <c r="J168" s="77">
        <f t="shared" si="114"/>
        <v>2030</v>
      </c>
      <c r="K168" s="77">
        <f t="shared" si="114"/>
        <v>2031</v>
      </c>
      <c r="L168" s="77">
        <f t="shared" si="114"/>
        <v>2032</v>
      </c>
      <c r="M168" s="77">
        <f t="shared" si="114"/>
        <v>2033</v>
      </c>
      <c r="N168" s="77">
        <f t="shared" si="114"/>
        <v>2034</v>
      </c>
      <c r="O168" s="77">
        <f t="shared" si="114"/>
        <v>2035</v>
      </c>
      <c r="P168" s="77">
        <f t="shared" si="114"/>
        <v>2036</v>
      </c>
      <c r="Q168" s="77">
        <f t="shared" si="114"/>
        <v>2037</v>
      </c>
      <c r="R168" s="77">
        <f t="shared" si="114"/>
        <v>2038</v>
      </c>
      <c r="S168" s="77">
        <f t="shared" si="114"/>
        <v>2039</v>
      </c>
      <c r="T168" s="77">
        <f t="shared" si="114"/>
        <v>2040</v>
      </c>
      <c r="U168" s="77">
        <f t="shared" si="114"/>
        <v>2041</v>
      </c>
      <c r="V168" s="77">
        <f t="shared" si="114"/>
        <v>2042</v>
      </c>
      <c r="W168" s="77">
        <f t="shared" si="114"/>
        <v>2043</v>
      </c>
      <c r="X168" s="77">
        <f t="shared" si="114"/>
        <v>2044</v>
      </c>
      <c r="Y168" s="77">
        <f t="shared" si="114"/>
        <v>2045</v>
      </c>
      <c r="Z168" s="77">
        <f t="shared" si="114"/>
        <v>2046</v>
      </c>
      <c r="AA168" s="77">
        <f t="shared" si="114"/>
        <v>2047</v>
      </c>
    </row>
    <row r="169" spans="3:27" ht="5.15" customHeight="1" outlineLevel="1"/>
    <row r="170" spans="3:27" outlineLevel="1">
      <c r="C170" s="132" t="s">
        <v>259</v>
      </c>
      <c r="D170" s="89" t="e">
        <f>AVERAGE(G170:Q170)</f>
        <v>#DIV/0!</v>
      </c>
      <c r="E170" s="130"/>
      <c r="G170" s="136"/>
      <c r="H170" s="136"/>
      <c r="I170" s="136"/>
      <c r="J170" s="136"/>
      <c r="K170" s="136"/>
      <c r="L170" s="136"/>
      <c r="M170" s="136"/>
      <c r="N170" s="136"/>
      <c r="O170" s="136"/>
      <c r="P170" s="136"/>
      <c r="Q170" s="136"/>
      <c r="R170" s="136"/>
      <c r="S170" s="136"/>
      <c r="T170" s="136"/>
      <c r="U170" s="136"/>
      <c r="V170" s="136"/>
      <c r="W170" s="136"/>
      <c r="X170" s="136"/>
      <c r="Y170" s="136"/>
      <c r="Z170" s="136"/>
      <c r="AA170" s="136"/>
    </row>
    <row r="171" spans="3:27" outlineLevel="1">
      <c r="C171" s="132" t="s">
        <v>17</v>
      </c>
      <c r="D171" s="91" t="e">
        <f>AVERAGE(G171:Q171)</f>
        <v>#DIV/0!</v>
      </c>
      <c r="E171" s="130"/>
      <c r="G171" s="137"/>
      <c r="H171" s="137"/>
      <c r="I171" s="137"/>
      <c r="J171" s="137"/>
      <c r="K171" s="137"/>
      <c r="L171" s="137"/>
      <c r="M171" s="137"/>
      <c r="N171" s="137"/>
      <c r="O171" s="137"/>
      <c r="P171" s="137"/>
      <c r="Q171" s="137"/>
      <c r="R171" s="137"/>
      <c r="S171" s="137"/>
      <c r="T171" s="137"/>
      <c r="U171" s="137"/>
      <c r="V171" s="137"/>
      <c r="W171" s="137"/>
      <c r="X171" s="137"/>
      <c r="Y171" s="137"/>
      <c r="Z171" s="137"/>
      <c r="AA171" s="137"/>
    </row>
    <row r="172" spans="3:27" outlineLevel="1">
      <c r="C172" s="132" t="s">
        <v>18</v>
      </c>
      <c r="D172" s="90" t="e">
        <f>AVERAGE(G172:Q172)</f>
        <v>#DIV/0!</v>
      </c>
      <c r="E172" s="130"/>
      <c r="F172" s="131"/>
      <c r="G172" s="137"/>
      <c r="H172" s="137"/>
      <c r="I172" s="137"/>
      <c r="J172" s="137"/>
      <c r="K172" s="137"/>
      <c r="L172" s="137"/>
      <c r="M172" s="137"/>
      <c r="N172" s="137"/>
      <c r="O172" s="137"/>
      <c r="P172" s="137"/>
      <c r="Q172" s="137"/>
      <c r="R172" s="137"/>
      <c r="S172" s="137"/>
      <c r="T172" s="137"/>
      <c r="U172" s="137"/>
      <c r="V172" s="137"/>
      <c r="W172" s="137"/>
      <c r="X172" s="137"/>
      <c r="Y172" s="137"/>
      <c r="Z172" s="137"/>
      <c r="AA172" s="137"/>
    </row>
    <row r="173" spans="3:27" outlineLevel="1">
      <c r="C173" s="133" t="s">
        <v>14</v>
      </c>
      <c r="D173" s="123" t="e">
        <f>AVERAGE(G173:Q173)</f>
        <v>#DIV/0!</v>
      </c>
      <c r="E173" s="130"/>
      <c r="G173" s="138"/>
      <c r="H173" s="138"/>
      <c r="I173" s="138"/>
      <c r="J173" s="138"/>
      <c r="K173" s="138"/>
      <c r="L173" s="138"/>
      <c r="M173" s="138"/>
      <c r="N173" s="138"/>
      <c r="O173" s="138"/>
      <c r="P173" s="138"/>
      <c r="Q173" s="138"/>
      <c r="R173" s="138"/>
      <c r="S173" s="138"/>
      <c r="T173" s="138"/>
      <c r="U173" s="138"/>
      <c r="V173" s="138"/>
      <c r="W173" s="138"/>
      <c r="X173" s="138"/>
      <c r="Y173" s="138"/>
      <c r="Z173" s="138"/>
      <c r="AA173" s="138"/>
    </row>
    <row r="174" spans="3:27" outlineLevel="1"/>
    <row r="175" spans="3:27" outlineLevel="1">
      <c r="C175" s="88" t="s">
        <v>298</v>
      </c>
      <c r="E175" s="124"/>
      <c r="F175" s="131"/>
      <c r="G175" s="77">
        <f>G$12</f>
        <v>2027</v>
      </c>
      <c r="H175" s="77">
        <f t="shared" ref="H175:AA175" si="115">H$12</f>
        <v>2028</v>
      </c>
      <c r="I175" s="77">
        <f t="shared" si="115"/>
        <v>2029</v>
      </c>
      <c r="J175" s="77">
        <f t="shared" si="115"/>
        <v>2030</v>
      </c>
      <c r="K175" s="77">
        <f t="shared" si="115"/>
        <v>2031</v>
      </c>
      <c r="L175" s="77">
        <f t="shared" si="115"/>
        <v>2032</v>
      </c>
      <c r="M175" s="77">
        <f t="shared" si="115"/>
        <v>2033</v>
      </c>
      <c r="N175" s="77">
        <f t="shared" si="115"/>
        <v>2034</v>
      </c>
      <c r="O175" s="77">
        <f t="shared" si="115"/>
        <v>2035</v>
      </c>
      <c r="P175" s="77">
        <f t="shared" si="115"/>
        <v>2036</v>
      </c>
      <c r="Q175" s="77">
        <f t="shared" si="115"/>
        <v>2037</v>
      </c>
      <c r="R175" s="77">
        <f t="shared" si="115"/>
        <v>2038</v>
      </c>
      <c r="S175" s="77">
        <f t="shared" si="115"/>
        <v>2039</v>
      </c>
      <c r="T175" s="77">
        <f t="shared" si="115"/>
        <v>2040</v>
      </c>
      <c r="U175" s="77">
        <f t="shared" si="115"/>
        <v>2041</v>
      </c>
      <c r="V175" s="77">
        <f t="shared" si="115"/>
        <v>2042</v>
      </c>
      <c r="W175" s="77">
        <f t="shared" si="115"/>
        <v>2043</v>
      </c>
      <c r="X175" s="77">
        <f t="shared" si="115"/>
        <v>2044</v>
      </c>
      <c r="Y175" s="77">
        <f t="shared" si="115"/>
        <v>2045</v>
      </c>
      <c r="Z175" s="77">
        <f t="shared" si="115"/>
        <v>2046</v>
      </c>
      <c r="AA175" s="77">
        <f t="shared" si="115"/>
        <v>2047</v>
      </c>
    </row>
    <row r="176" spans="3:27" ht="5.15" customHeight="1" outlineLevel="1"/>
    <row r="177" spans="3:27" outlineLevel="1">
      <c r="C177" s="132" t="s">
        <v>259</v>
      </c>
      <c r="D177" s="89" t="e">
        <f>AVERAGE(G177:Q177)</f>
        <v>#DIV/0!</v>
      </c>
      <c r="E177" s="130"/>
      <c r="G177" s="136"/>
      <c r="H177" s="136"/>
      <c r="I177" s="136"/>
      <c r="J177" s="136"/>
      <c r="K177" s="136"/>
      <c r="L177" s="136"/>
      <c r="M177" s="136"/>
      <c r="N177" s="136"/>
      <c r="O177" s="136"/>
      <c r="P177" s="136"/>
      <c r="Q177" s="136"/>
      <c r="R177" s="136"/>
      <c r="S177" s="136"/>
      <c r="T177" s="136"/>
      <c r="U177" s="136"/>
      <c r="V177" s="136"/>
      <c r="W177" s="136"/>
      <c r="X177" s="136"/>
      <c r="Y177" s="136"/>
      <c r="Z177" s="136"/>
      <c r="AA177" s="136"/>
    </row>
    <row r="178" spans="3:27" outlineLevel="1">
      <c r="C178" s="132" t="s">
        <v>17</v>
      </c>
      <c r="D178" s="91" t="e">
        <f>AVERAGE(G178:Q178)</f>
        <v>#DIV/0!</v>
      </c>
      <c r="E178" s="130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  <c r="AA178" s="137"/>
    </row>
    <row r="179" spans="3:27" outlineLevel="1">
      <c r="C179" s="132" t="s">
        <v>18</v>
      </c>
      <c r="D179" s="90" t="e">
        <f>AVERAGE(G179:Q179)</f>
        <v>#DIV/0!</v>
      </c>
      <c r="E179" s="130"/>
      <c r="F179" s="131"/>
      <c r="G179" s="137"/>
      <c r="H179" s="137"/>
      <c r="I179" s="137"/>
      <c r="J179" s="137"/>
      <c r="K179" s="137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  <c r="AA179" s="137"/>
    </row>
    <row r="180" spans="3:27" outlineLevel="1">
      <c r="C180" s="133" t="s">
        <v>14</v>
      </c>
      <c r="D180" s="123" t="e">
        <f>AVERAGE(G180:Q180)</f>
        <v>#DIV/0!</v>
      </c>
      <c r="E180" s="130"/>
      <c r="G180" s="138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8"/>
      <c r="S180" s="138"/>
      <c r="T180" s="138"/>
      <c r="U180" s="138"/>
      <c r="V180" s="138"/>
      <c r="W180" s="138"/>
      <c r="X180" s="138"/>
      <c r="Y180" s="138"/>
      <c r="Z180" s="138"/>
      <c r="AA180" s="138"/>
    </row>
    <row r="181" spans="3:27" outlineLevel="1"/>
    <row r="182" spans="3:27" outlineLevel="1">
      <c r="C182" s="88" t="s">
        <v>299</v>
      </c>
      <c r="E182" s="124"/>
      <c r="F182" s="131"/>
      <c r="G182" s="77">
        <f>G$12</f>
        <v>2027</v>
      </c>
      <c r="H182" s="77">
        <f t="shared" ref="H182:AA182" si="116">H$12</f>
        <v>2028</v>
      </c>
      <c r="I182" s="77">
        <f t="shared" si="116"/>
        <v>2029</v>
      </c>
      <c r="J182" s="77">
        <f t="shared" si="116"/>
        <v>2030</v>
      </c>
      <c r="K182" s="77">
        <f t="shared" si="116"/>
        <v>2031</v>
      </c>
      <c r="L182" s="77">
        <f t="shared" si="116"/>
        <v>2032</v>
      </c>
      <c r="M182" s="77">
        <f t="shared" si="116"/>
        <v>2033</v>
      </c>
      <c r="N182" s="77">
        <f t="shared" si="116"/>
        <v>2034</v>
      </c>
      <c r="O182" s="77">
        <f t="shared" si="116"/>
        <v>2035</v>
      </c>
      <c r="P182" s="77">
        <f t="shared" si="116"/>
        <v>2036</v>
      </c>
      <c r="Q182" s="77">
        <f t="shared" si="116"/>
        <v>2037</v>
      </c>
      <c r="R182" s="77">
        <f t="shared" si="116"/>
        <v>2038</v>
      </c>
      <c r="S182" s="77">
        <f t="shared" si="116"/>
        <v>2039</v>
      </c>
      <c r="T182" s="77">
        <f t="shared" si="116"/>
        <v>2040</v>
      </c>
      <c r="U182" s="77">
        <f t="shared" si="116"/>
        <v>2041</v>
      </c>
      <c r="V182" s="77">
        <f t="shared" si="116"/>
        <v>2042</v>
      </c>
      <c r="W182" s="77">
        <f t="shared" si="116"/>
        <v>2043</v>
      </c>
      <c r="X182" s="77">
        <f t="shared" si="116"/>
        <v>2044</v>
      </c>
      <c r="Y182" s="77">
        <f t="shared" si="116"/>
        <v>2045</v>
      </c>
      <c r="Z182" s="77">
        <f t="shared" si="116"/>
        <v>2046</v>
      </c>
      <c r="AA182" s="77">
        <f t="shared" si="116"/>
        <v>2047</v>
      </c>
    </row>
    <row r="183" spans="3:27" ht="5.15" customHeight="1" outlineLevel="1"/>
    <row r="184" spans="3:27" outlineLevel="1">
      <c r="C184" s="132" t="s">
        <v>259</v>
      </c>
      <c r="D184" s="89" t="e">
        <f>AVERAGE(G184:Q184)</f>
        <v>#DIV/0!</v>
      </c>
      <c r="E184" s="130"/>
      <c r="G184" s="136"/>
      <c r="H184" s="136"/>
      <c r="I184" s="136"/>
      <c r="J184" s="136"/>
      <c r="K184" s="136"/>
      <c r="L184" s="136"/>
      <c r="M184" s="136"/>
      <c r="N184" s="136"/>
      <c r="O184" s="136"/>
      <c r="P184" s="136"/>
      <c r="Q184" s="136"/>
      <c r="R184" s="136"/>
      <c r="S184" s="136"/>
      <c r="T184" s="136"/>
      <c r="U184" s="136"/>
      <c r="V184" s="136"/>
      <c r="W184" s="136"/>
      <c r="X184" s="136"/>
      <c r="Y184" s="136"/>
      <c r="Z184" s="136"/>
      <c r="AA184" s="136"/>
    </row>
    <row r="185" spans="3:27" outlineLevel="1">
      <c r="C185" s="132" t="s">
        <v>17</v>
      </c>
      <c r="D185" s="91" t="e">
        <f>AVERAGE(G185:Q185)</f>
        <v>#DIV/0!</v>
      </c>
      <c r="E185" s="130"/>
      <c r="G185" s="137"/>
      <c r="H185" s="137"/>
      <c r="I185" s="137"/>
      <c r="J185" s="137"/>
      <c r="K185" s="137"/>
      <c r="L185" s="137"/>
      <c r="M185" s="137"/>
      <c r="N185" s="137"/>
      <c r="O185" s="137"/>
      <c r="P185" s="137"/>
      <c r="Q185" s="137"/>
      <c r="R185" s="137"/>
      <c r="S185" s="137"/>
      <c r="T185" s="137"/>
      <c r="U185" s="137"/>
      <c r="V185" s="137"/>
      <c r="W185" s="137"/>
      <c r="X185" s="137"/>
      <c r="Y185" s="137"/>
      <c r="Z185" s="137"/>
      <c r="AA185" s="137"/>
    </row>
    <row r="186" spans="3:27" outlineLevel="1">
      <c r="C186" s="132" t="s">
        <v>18</v>
      </c>
      <c r="D186" s="90" t="e">
        <f>AVERAGE(G186:Q186)</f>
        <v>#DIV/0!</v>
      </c>
      <c r="E186" s="130"/>
      <c r="F186" s="131"/>
      <c r="G186" s="137"/>
      <c r="H186" s="137"/>
      <c r="I186" s="137"/>
      <c r="J186" s="137"/>
      <c r="K186" s="137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  <c r="AA186" s="137"/>
    </row>
    <row r="187" spans="3:27" outlineLevel="1">
      <c r="C187" s="133" t="s">
        <v>14</v>
      </c>
      <c r="D187" s="123" t="e">
        <f>AVERAGE(G187:Q187)</f>
        <v>#DIV/0!</v>
      </c>
      <c r="E187" s="130"/>
      <c r="G187" s="138"/>
      <c r="H187" s="138"/>
      <c r="I187" s="138"/>
      <c r="J187" s="138"/>
      <c r="K187" s="138"/>
      <c r="L187" s="138"/>
      <c r="M187" s="138"/>
      <c r="N187" s="138"/>
      <c r="O187" s="138"/>
      <c r="P187" s="138"/>
      <c r="Q187" s="138"/>
      <c r="R187" s="138"/>
      <c r="S187" s="138"/>
      <c r="T187" s="138"/>
      <c r="U187" s="138"/>
      <c r="V187" s="138"/>
      <c r="W187" s="138"/>
      <c r="X187" s="138"/>
      <c r="Y187" s="138"/>
      <c r="Z187" s="138"/>
      <c r="AA187" s="138"/>
    </row>
    <row r="188" spans="3:27" outlineLevel="1"/>
    <row r="189" spans="3:27" outlineLevel="1">
      <c r="C189" s="88" t="s">
        <v>300</v>
      </c>
      <c r="E189" s="124"/>
      <c r="F189" s="131"/>
      <c r="G189" s="77">
        <f>G$12</f>
        <v>2027</v>
      </c>
      <c r="H189" s="77">
        <f t="shared" ref="H189:AA189" si="117">H$12</f>
        <v>2028</v>
      </c>
      <c r="I189" s="77">
        <f t="shared" si="117"/>
        <v>2029</v>
      </c>
      <c r="J189" s="77">
        <f t="shared" si="117"/>
        <v>2030</v>
      </c>
      <c r="K189" s="77">
        <f t="shared" si="117"/>
        <v>2031</v>
      </c>
      <c r="L189" s="77">
        <f t="shared" si="117"/>
        <v>2032</v>
      </c>
      <c r="M189" s="77">
        <f t="shared" si="117"/>
        <v>2033</v>
      </c>
      <c r="N189" s="77">
        <f t="shared" si="117"/>
        <v>2034</v>
      </c>
      <c r="O189" s="77">
        <f t="shared" si="117"/>
        <v>2035</v>
      </c>
      <c r="P189" s="77">
        <f t="shared" si="117"/>
        <v>2036</v>
      </c>
      <c r="Q189" s="77">
        <f t="shared" si="117"/>
        <v>2037</v>
      </c>
      <c r="R189" s="77">
        <f t="shared" si="117"/>
        <v>2038</v>
      </c>
      <c r="S189" s="77">
        <f t="shared" si="117"/>
        <v>2039</v>
      </c>
      <c r="T189" s="77">
        <f t="shared" si="117"/>
        <v>2040</v>
      </c>
      <c r="U189" s="77">
        <f t="shared" si="117"/>
        <v>2041</v>
      </c>
      <c r="V189" s="77">
        <f t="shared" si="117"/>
        <v>2042</v>
      </c>
      <c r="W189" s="77">
        <f t="shared" si="117"/>
        <v>2043</v>
      </c>
      <c r="X189" s="77">
        <f t="shared" si="117"/>
        <v>2044</v>
      </c>
      <c r="Y189" s="77">
        <f t="shared" si="117"/>
        <v>2045</v>
      </c>
      <c r="Z189" s="77">
        <f t="shared" si="117"/>
        <v>2046</v>
      </c>
      <c r="AA189" s="77">
        <f t="shared" si="117"/>
        <v>2047</v>
      </c>
    </row>
    <row r="190" spans="3:27" ht="8" customHeight="1" outlineLevel="1"/>
    <row r="191" spans="3:27" outlineLevel="1">
      <c r="C191" s="132" t="s">
        <v>259</v>
      </c>
      <c r="D191" s="89" t="e">
        <f>AVERAGE(G191:Q191)</f>
        <v>#DIV/0!</v>
      </c>
      <c r="E191" s="130"/>
      <c r="G191" s="136"/>
      <c r="H191" s="136"/>
      <c r="I191" s="136"/>
      <c r="J191" s="136"/>
      <c r="K191" s="136"/>
      <c r="L191" s="136"/>
      <c r="M191" s="136"/>
      <c r="N191" s="136"/>
      <c r="O191" s="136"/>
      <c r="P191" s="136"/>
      <c r="Q191" s="136"/>
      <c r="R191" s="136"/>
      <c r="S191" s="136"/>
      <c r="T191" s="136"/>
      <c r="U191" s="136"/>
      <c r="V191" s="136"/>
      <c r="W191" s="136"/>
      <c r="X191" s="136"/>
      <c r="Y191" s="136"/>
      <c r="Z191" s="136"/>
      <c r="AA191" s="136"/>
    </row>
    <row r="192" spans="3:27" outlineLevel="1">
      <c r="C192" s="132" t="s">
        <v>17</v>
      </c>
      <c r="D192" s="91" t="e">
        <f>AVERAGE(G192:Q192)</f>
        <v>#DIV/0!</v>
      </c>
      <c r="E192" s="130"/>
      <c r="G192" s="137"/>
      <c r="H192" s="137"/>
      <c r="I192" s="137"/>
      <c r="J192" s="137"/>
      <c r="K192" s="137"/>
      <c r="L192" s="137"/>
      <c r="M192" s="137"/>
      <c r="N192" s="137"/>
      <c r="O192" s="137"/>
      <c r="P192" s="137"/>
      <c r="Q192" s="137"/>
      <c r="R192" s="137"/>
      <c r="S192" s="137"/>
      <c r="T192" s="137"/>
      <c r="U192" s="137"/>
      <c r="V192" s="137"/>
      <c r="W192" s="137"/>
      <c r="X192" s="137"/>
      <c r="Y192" s="137"/>
      <c r="Z192" s="137"/>
      <c r="AA192" s="137"/>
    </row>
    <row r="193" spans="1:27" outlineLevel="1">
      <c r="C193" s="132" t="s">
        <v>18</v>
      </c>
      <c r="D193" s="90" t="e">
        <f>AVERAGE(G193:Q193)</f>
        <v>#DIV/0!</v>
      </c>
      <c r="E193" s="130"/>
      <c r="F193" s="131"/>
      <c r="G193" s="137"/>
      <c r="H193" s="137"/>
      <c r="I193" s="137"/>
      <c r="J193" s="137"/>
      <c r="K193" s="137"/>
      <c r="L193" s="137"/>
      <c r="M193" s="137"/>
      <c r="N193" s="137"/>
      <c r="O193" s="137"/>
      <c r="P193" s="137"/>
      <c r="Q193" s="137"/>
      <c r="R193" s="137"/>
      <c r="S193" s="137"/>
      <c r="T193" s="137"/>
      <c r="U193" s="137"/>
      <c r="V193" s="137"/>
      <c r="W193" s="137"/>
      <c r="X193" s="137"/>
      <c r="Y193" s="137"/>
      <c r="Z193" s="137"/>
      <c r="AA193" s="137"/>
    </row>
    <row r="194" spans="1:27" outlineLevel="1">
      <c r="C194" s="133" t="s">
        <v>14</v>
      </c>
      <c r="D194" s="123" t="e">
        <f>AVERAGE(G194:Q194)</f>
        <v>#DIV/0!</v>
      </c>
      <c r="E194" s="130"/>
      <c r="G194" s="138"/>
      <c r="H194" s="138"/>
      <c r="I194" s="138"/>
      <c r="J194" s="138"/>
      <c r="K194" s="138"/>
      <c r="L194" s="138"/>
      <c r="M194" s="138"/>
      <c r="N194" s="138"/>
      <c r="O194" s="138"/>
      <c r="P194" s="138"/>
      <c r="Q194" s="138"/>
      <c r="R194" s="138"/>
      <c r="S194" s="138"/>
      <c r="T194" s="138"/>
      <c r="U194" s="138"/>
      <c r="V194" s="138"/>
      <c r="W194" s="138"/>
      <c r="X194" s="138"/>
      <c r="Y194" s="138"/>
      <c r="Z194" s="138"/>
      <c r="AA194" s="138"/>
    </row>
    <row r="195" spans="1:27" s="126" customFormat="1" outlineLevel="1">
      <c r="A195" s="76"/>
      <c r="B195" s="76"/>
      <c r="E195" s="154"/>
      <c r="F195" s="76"/>
    </row>
    <row r="196" spans="1:27" outlineLevel="1">
      <c r="C196" s="88" t="s">
        <v>19</v>
      </c>
      <c r="E196" s="124"/>
      <c r="G196" s="77">
        <f>G$12</f>
        <v>2027</v>
      </c>
      <c r="H196" s="77">
        <f t="shared" ref="H196:AA196" si="118">H$12</f>
        <v>2028</v>
      </c>
      <c r="I196" s="77">
        <f t="shared" si="118"/>
        <v>2029</v>
      </c>
      <c r="J196" s="77">
        <f t="shared" si="118"/>
        <v>2030</v>
      </c>
      <c r="K196" s="77">
        <f t="shared" si="118"/>
        <v>2031</v>
      </c>
      <c r="L196" s="77">
        <f t="shared" si="118"/>
        <v>2032</v>
      </c>
      <c r="M196" s="77">
        <f t="shared" si="118"/>
        <v>2033</v>
      </c>
      <c r="N196" s="77">
        <f t="shared" si="118"/>
        <v>2034</v>
      </c>
      <c r="O196" s="77">
        <f t="shared" si="118"/>
        <v>2035</v>
      </c>
      <c r="P196" s="77">
        <f t="shared" si="118"/>
        <v>2036</v>
      </c>
      <c r="Q196" s="77">
        <f t="shared" si="118"/>
        <v>2037</v>
      </c>
      <c r="R196" s="77">
        <f t="shared" si="118"/>
        <v>2038</v>
      </c>
      <c r="S196" s="77">
        <f t="shared" si="118"/>
        <v>2039</v>
      </c>
      <c r="T196" s="77">
        <f t="shared" si="118"/>
        <v>2040</v>
      </c>
      <c r="U196" s="77">
        <f t="shared" si="118"/>
        <v>2041</v>
      </c>
      <c r="V196" s="77">
        <f t="shared" si="118"/>
        <v>2042</v>
      </c>
      <c r="W196" s="77">
        <f t="shared" si="118"/>
        <v>2043</v>
      </c>
      <c r="X196" s="77">
        <f t="shared" si="118"/>
        <v>2044</v>
      </c>
      <c r="Y196" s="77">
        <f t="shared" si="118"/>
        <v>2045</v>
      </c>
      <c r="Z196" s="77">
        <f t="shared" si="118"/>
        <v>2046</v>
      </c>
      <c r="AA196" s="77">
        <f t="shared" si="118"/>
        <v>2047</v>
      </c>
    </row>
    <row r="197" spans="1:27" ht="5.15" customHeight="1" outlineLevel="1">
      <c r="E197" s="92"/>
    </row>
    <row r="198" spans="1:27" outlineLevel="1">
      <c r="C198" s="132" t="s">
        <v>6</v>
      </c>
      <c r="D198" s="142" t="e">
        <f t="shared" ref="D198:D204" si="119">AVERAGE(G198:Q198)</f>
        <v>#DIV/0!</v>
      </c>
      <c r="E198" s="140"/>
      <c r="G198" s="136"/>
      <c r="H198" s="136"/>
      <c r="I198" s="136"/>
      <c r="J198" s="136"/>
      <c r="K198" s="136"/>
      <c r="L198" s="136"/>
      <c r="M198" s="136"/>
      <c r="N198" s="136"/>
      <c r="O198" s="136"/>
      <c r="P198" s="136"/>
      <c r="Q198" s="136"/>
      <c r="R198" s="136"/>
      <c r="S198" s="136"/>
      <c r="T198" s="136"/>
      <c r="U198" s="136"/>
      <c r="V198" s="136"/>
      <c r="W198" s="136"/>
      <c r="X198" s="136"/>
      <c r="Y198" s="136"/>
      <c r="Z198" s="136"/>
      <c r="AA198" s="136"/>
    </row>
    <row r="199" spans="1:27" outlineLevel="1">
      <c r="C199" s="133" t="s">
        <v>6</v>
      </c>
      <c r="D199" s="144" t="e">
        <f t="shared" si="119"/>
        <v>#DIV/0!</v>
      </c>
      <c r="E199" s="140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</row>
    <row r="200" spans="1:27" outlineLevel="1">
      <c r="C200" s="133" t="s">
        <v>6</v>
      </c>
      <c r="D200" s="143" t="e">
        <f t="shared" si="119"/>
        <v>#DIV/0!</v>
      </c>
      <c r="E200" s="140"/>
      <c r="G200" s="137"/>
      <c r="H200" s="137"/>
      <c r="I200" s="137"/>
      <c r="J200" s="137"/>
      <c r="K200" s="137"/>
      <c r="L200" s="137"/>
      <c r="M200" s="137"/>
      <c r="N200" s="137"/>
      <c r="O200" s="137"/>
      <c r="P200" s="137"/>
      <c r="Q200" s="137"/>
      <c r="R200" s="137"/>
      <c r="S200" s="137"/>
      <c r="T200" s="137"/>
      <c r="U200" s="137"/>
      <c r="V200" s="137"/>
      <c r="W200" s="137"/>
      <c r="X200" s="137"/>
      <c r="Y200" s="137"/>
      <c r="Z200" s="137"/>
      <c r="AA200" s="137"/>
    </row>
    <row r="201" spans="1:27" outlineLevel="1">
      <c r="C201" s="133" t="s">
        <v>6</v>
      </c>
      <c r="D201" s="143" t="e">
        <f t="shared" si="119"/>
        <v>#DIV/0!</v>
      </c>
      <c r="E201" s="140"/>
      <c r="G201" s="137"/>
      <c r="H201" s="137"/>
      <c r="I201" s="137"/>
      <c r="J201" s="137"/>
      <c r="K201" s="137"/>
      <c r="L201" s="137"/>
      <c r="M201" s="137"/>
      <c r="N201" s="137"/>
      <c r="O201" s="137"/>
      <c r="P201" s="137"/>
      <c r="Q201" s="137"/>
      <c r="R201" s="137"/>
      <c r="S201" s="137"/>
      <c r="T201" s="137"/>
      <c r="U201" s="137"/>
      <c r="V201" s="137"/>
      <c r="W201" s="137"/>
      <c r="X201" s="137"/>
      <c r="Y201" s="137"/>
      <c r="Z201" s="137"/>
      <c r="AA201" s="137"/>
    </row>
    <row r="202" spans="1:27" outlineLevel="1">
      <c r="C202" s="133" t="s">
        <v>6</v>
      </c>
      <c r="D202" s="143" t="e">
        <f t="shared" si="119"/>
        <v>#DIV/0!</v>
      </c>
      <c r="E202" s="140"/>
      <c r="G202" s="137"/>
      <c r="H202" s="137"/>
      <c r="I202" s="137"/>
      <c r="J202" s="137"/>
      <c r="K202" s="137"/>
      <c r="L202" s="137"/>
      <c r="M202" s="137"/>
      <c r="N202" s="137"/>
      <c r="O202" s="137"/>
      <c r="P202" s="137"/>
      <c r="Q202" s="137"/>
      <c r="R202" s="137"/>
      <c r="S202" s="137"/>
      <c r="T202" s="137"/>
      <c r="U202" s="137"/>
      <c r="V202" s="137"/>
      <c r="W202" s="137"/>
      <c r="X202" s="137"/>
      <c r="Y202" s="137"/>
      <c r="Z202" s="137"/>
      <c r="AA202" s="137"/>
    </row>
    <row r="203" spans="1:27" outlineLevel="1">
      <c r="C203" s="133" t="s">
        <v>6</v>
      </c>
      <c r="D203" s="143" t="e">
        <f t="shared" si="119"/>
        <v>#DIV/0!</v>
      </c>
      <c r="E203" s="140"/>
      <c r="G203" s="137"/>
      <c r="H203" s="137"/>
      <c r="I203" s="137"/>
      <c r="J203" s="137"/>
      <c r="K203" s="137"/>
      <c r="L203" s="137"/>
      <c r="M203" s="137"/>
      <c r="N203" s="137"/>
      <c r="O203" s="137"/>
      <c r="P203" s="137"/>
      <c r="Q203" s="137"/>
      <c r="R203" s="137"/>
      <c r="S203" s="137"/>
      <c r="T203" s="137"/>
      <c r="U203" s="137"/>
      <c r="V203" s="137"/>
      <c r="W203" s="137"/>
      <c r="X203" s="137"/>
      <c r="Y203" s="137"/>
      <c r="Z203" s="137"/>
      <c r="AA203" s="137"/>
    </row>
    <row r="204" spans="1:27" outlineLevel="1">
      <c r="C204" s="133" t="s">
        <v>6</v>
      </c>
      <c r="D204" s="139" t="e">
        <f t="shared" si="119"/>
        <v>#DIV/0!</v>
      </c>
      <c r="E204" s="140"/>
      <c r="G204" s="145"/>
      <c r="H204" s="145"/>
      <c r="I204" s="145"/>
      <c r="J204" s="145"/>
      <c r="K204" s="145"/>
      <c r="L204" s="145"/>
      <c r="M204" s="145"/>
      <c r="N204" s="145"/>
      <c r="O204" s="145"/>
      <c r="P204" s="145"/>
      <c r="Q204" s="145"/>
      <c r="R204" s="145"/>
      <c r="S204" s="145"/>
      <c r="T204" s="145"/>
      <c r="U204" s="145"/>
      <c r="V204" s="145"/>
      <c r="W204" s="145"/>
      <c r="X204" s="145"/>
      <c r="Y204" s="145"/>
      <c r="Z204" s="145"/>
      <c r="AA204" s="145"/>
    </row>
    <row r="205" spans="1:27" outlineLevel="1"/>
  </sheetData>
  <phoneticPr fontId="7" type="noConversion"/>
  <pageMargins left="0.7" right="0.7" top="0.75" bottom="0.75" header="0.3" footer="0.3"/>
  <headerFooter>
    <oddFooter>&amp;C_x000D_&amp;1#&amp;"Calibri"&amp;10&amp;K000000 C1 - Restreint (utilisateur habilité)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DBBD-F870-49A3-BE5C-A9A985E71631}">
  <sheetPr>
    <tabColor rgb="FF1A2D56"/>
  </sheetPr>
  <dimension ref="A1:AF65"/>
  <sheetViews>
    <sheetView showGridLines="0" zoomScale="85" zoomScaleNormal="85" workbookViewId="0">
      <selection activeCell="AP27" sqref="AP27"/>
    </sheetView>
  </sheetViews>
  <sheetFormatPr baseColWidth="10" defaultColWidth="10.81640625" defaultRowHeight="10.5" outlineLevelRow="1"/>
  <cols>
    <col min="1" max="1" width="3" style="66" customWidth="1"/>
    <col min="2" max="2" width="1.7265625" style="66" customWidth="1"/>
    <col min="3" max="3" width="30.54296875" style="66" customWidth="1"/>
    <col min="4" max="4" width="15.54296875" style="66" customWidth="1"/>
    <col min="5" max="6" width="8.7265625" style="66" customWidth="1"/>
    <col min="7" max="7" width="0.7265625" style="66" customWidth="1"/>
    <col min="8" max="31" width="10.81640625" style="66" customWidth="1"/>
    <col min="32" max="16384" width="10.81640625" style="66"/>
  </cols>
  <sheetData>
    <row r="1" spans="1:32">
      <c r="A1" s="73" t="str">
        <f ca="1">UPPER(MID(CELL("filename",A1),FIND("[",CELL("filename",A1))+1,FIND("]",CELL("filename",A1))-FIND("[",CELL("filename",A1))-5))</f>
        <v>COPIE DE ANNEXE_VNF_CONCESSION.GRAND NARBONNE_FORMULAIRES.FINANCIERS.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</row>
    <row r="2" spans="1:32">
      <c r="A2" s="74" t="str">
        <f ca="1">UPPER(MID(CELL("filename",A2),FIND("]",CELL("filename",A2))+1,LEN(CELL("filename",A2))))</f>
        <v>1.2 - ACTIVITÉ DOMANIALE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</row>
    <row r="3" spans="1:32" ht="4" customHeight="1"/>
    <row r="5" spans="1:32">
      <c r="C5" s="93" t="s">
        <v>7</v>
      </c>
      <c r="D5" s="118" t="s">
        <v>6</v>
      </c>
    </row>
    <row r="6" spans="1:32">
      <c r="C6" s="93" t="s">
        <v>8</v>
      </c>
      <c r="D6" s="118" t="s">
        <v>6</v>
      </c>
    </row>
    <row r="8" spans="1:32">
      <c r="A8" s="83" t="s">
        <v>20</v>
      </c>
      <c r="B8" s="83" t="s">
        <v>21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</row>
    <row r="9" spans="1:32" ht="11.15" customHeight="1" outlineLevel="1"/>
    <row r="10" spans="1:32" outlineLevel="1"/>
    <row r="11" spans="1:32" ht="21" customHeight="1" outlineLevel="1">
      <c r="C11" s="156" t="s">
        <v>22</v>
      </c>
      <c r="D11" s="156" t="s">
        <v>23</v>
      </c>
      <c r="E11" s="156" t="s">
        <v>24</v>
      </c>
      <c r="F11" s="156" t="s">
        <v>25</v>
      </c>
      <c r="H11" s="158" t="s">
        <v>26</v>
      </c>
      <c r="I11" s="159"/>
      <c r="J11" s="158" t="s">
        <v>27</v>
      </c>
      <c r="K11" s="159"/>
      <c r="L11" s="158" t="s">
        <v>28</v>
      </c>
      <c r="M11" s="159"/>
      <c r="N11" s="158" t="s">
        <v>29</v>
      </c>
      <c r="O11" s="159"/>
      <c r="P11" s="156" t="s">
        <v>30</v>
      </c>
      <c r="Q11" s="156" t="s">
        <v>31</v>
      </c>
      <c r="S11" s="156" t="s">
        <v>32</v>
      </c>
      <c r="U11" s="37" t="s">
        <v>33</v>
      </c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32" ht="18" outlineLevel="1">
      <c r="C12" s="157"/>
      <c r="D12" s="157"/>
      <c r="E12" s="157"/>
      <c r="F12" s="157"/>
      <c r="H12" s="58" t="s">
        <v>34</v>
      </c>
      <c r="I12" s="58" t="s">
        <v>35</v>
      </c>
      <c r="J12" s="58" t="s">
        <v>34</v>
      </c>
      <c r="K12" s="58" t="s">
        <v>35</v>
      </c>
      <c r="L12" s="58" t="s">
        <v>36</v>
      </c>
      <c r="M12" s="58" t="s">
        <v>37</v>
      </c>
      <c r="N12" s="58" t="s">
        <v>38</v>
      </c>
      <c r="O12" s="58" t="s">
        <v>39</v>
      </c>
      <c r="P12" s="157"/>
      <c r="Q12" s="157"/>
      <c r="S12" s="157"/>
      <c r="U12" s="58">
        <v>2027</v>
      </c>
      <c r="V12" s="58">
        <v>2028</v>
      </c>
      <c r="W12" s="58">
        <v>2029</v>
      </c>
      <c r="X12" s="58">
        <v>2030</v>
      </c>
      <c r="Y12" s="58">
        <v>2031</v>
      </c>
      <c r="Z12" s="58">
        <v>2032</v>
      </c>
      <c r="AA12" s="58">
        <v>2033</v>
      </c>
      <c r="AB12" s="58">
        <v>2034</v>
      </c>
      <c r="AC12" s="58">
        <v>2035</v>
      </c>
      <c r="AD12" s="58">
        <v>2036</v>
      </c>
      <c r="AE12" s="58">
        <v>2037</v>
      </c>
    </row>
    <row r="13" spans="1:32" ht="5.15" customHeight="1" outlineLevel="1"/>
    <row r="14" spans="1:32" outlineLevel="1">
      <c r="C14" s="59"/>
      <c r="D14" s="59"/>
      <c r="E14" s="95"/>
      <c r="F14" s="95"/>
      <c r="H14" s="96"/>
      <c r="I14" s="97"/>
      <c r="J14" s="97"/>
      <c r="K14" s="97"/>
      <c r="L14" s="98"/>
      <c r="M14" s="99"/>
      <c r="N14" s="100"/>
      <c r="O14" s="101"/>
      <c r="P14" s="102"/>
      <c r="Q14" s="102"/>
      <c r="S14" s="103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</row>
    <row r="15" spans="1:32" outlineLevel="1">
      <c r="C15" s="59"/>
      <c r="D15" s="59"/>
      <c r="E15" s="95"/>
      <c r="F15" s="95"/>
      <c r="H15" s="96"/>
      <c r="I15" s="97"/>
      <c r="J15" s="97"/>
      <c r="K15" s="97"/>
      <c r="L15" s="98"/>
      <c r="M15" s="99"/>
      <c r="N15" s="100"/>
      <c r="O15" s="101"/>
      <c r="P15" s="102"/>
      <c r="Q15" s="102"/>
      <c r="S15" s="103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</row>
    <row r="16" spans="1:32" outlineLevel="1">
      <c r="C16" s="59"/>
      <c r="D16" s="59"/>
      <c r="E16" s="95"/>
      <c r="F16" s="95"/>
      <c r="H16" s="96"/>
      <c r="I16" s="97"/>
      <c r="J16" s="97"/>
      <c r="K16" s="97"/>
      <c r="L16" s="98"/>
      <c r="M16" s="99"/>
      <c r="N16" s="100"/>
      <c r="O16" s="101"/>
      <c r="P16" s="102"/>
      <c r="Q16" s="102"/>
      <c r="S16" s="103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</row>
    <row r="17" spans="3:31" outlineLevel="1">
      <c r="C17" s="59"/>
      <c r="D17" s="59"/>
      <c r="E17" s="95"/>
      <c r="F17" s="95"/>
      <c r="H17" s="96"/>
      <c r="I17" s="97"/>
      <c r="J17" s="97"/>
      <c r="K17" s="97"/>
      <c r="L17" s="98"/>
      <c r="M17" s="99"/>
      <c r="N17" s="100"/>
      <c r="O17" s="101"/>
      <c r="P17" s="102"/>
      <c r="Q17" s="102"/>
      <c r="S17" s="103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</row>
    <row r="18" spans="3:31" outlineLevel="1">
      <c r="C18" s="59"/>
      <c r="D18" s="59"/>
      <c r="E18" s="95"/>
      <c r="F18" s="95"/>
      <c r="H18" s="96"/>
      <c r="I18" s="97"/>
      <c r="J18" s="97"/>
      <c r="K18" s="97"/>
      <c r="L18" s="98"/>
      <c r="M18" s="99"/>
      <c r="N18" s="100"/>
      <c r="O18" s="101"/>
      <c r="P18" s="102"/>
      <c r="Q18" s="102"/>
      <c r="S18" s="103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</row>
    <row r="19" spans="3:31" outlineLevel="1">
      <c r="C19" s="59"/>
      <c r="D19" s="59"/>
      <c r="E19" s="95"/>
      <c r="F19" s="95"/>
      <c r="H19" s="96"/>
      <c r="I19" s="97"/>
      <c r="J19" s="97"/>
      <c r="K19" s="97"/>
      <c r="L19" s="98"/>
      <c r="M19" s="99"/>
      <c r="N19" s="100"/>
      <c r="O19" s="101"/>
      <c r="P19" s="102"/>
      <c r="Q19" s="102"/>
      <c r="S19" s="103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</row>
    <row r="20" spans="3:31" outlineLevel="1">
      <c r="C20" s="59"/>
      <c r="D20" s="59"/>
      <c r="E20" s="95"/>
      <c r="F20" s="95"/>
      <c r="H20" s="96"/>
      <c r="I20" s="97"/>
      <c r="J20" s="97"/>
      <c r="K20" s="97"/>
      <c r="L20" s="98"/>
      <c r="M20" s="99"/>
      <c r="N20" s="100"/>
      <c r="O20" s="101"/>
      <c r="P20" s="102"/>
      <c r="Q20" s="102"/>
      <c r="S20" s="103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</row>
    <row r="21" spans="3:31" outlineLevel="1">
      <c r="C21" s="59"/>
      <c r="D21" s="59"/>
      <c r="E21" s="95"/>
      <c r="F21" s="95"/>
      <c r="H21" s="96"/>
      <c r="I21" s="97"/>
      <c r="J21" s="97"/>
      <c r="K21" s="97"/>
      <c r="L21" s="98"/>
      <c r="M21" s="99"/>
      <c r="N21" s="100"/>
      <c r="O21" s="101"/>
      <c r="P21" s="102"/>
      <c r="Q21" s="102"/>
      <c r="S21" s="103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</row>
    <row r="22" spans="3:31" outlineLevel="1">
      <c r="C22" s="59"/>
      <c r="D22" s="59"/>
      <c r="E22" s="95"/>
      <c r="F22" s="95"/>
      <c r="H22" s="96"/>
      <c r="I22" s="97"/>
      <c r="J22" s="97"/>
      <c r="K22" s="97"/>
      <c r="L22" s="98"/>
      <c r="M22" s="99"/>
      <c r="N22" s="100"/>
      <c r="O22" s="101"/>
      <c r="P22" s="102"/>
      <c r="Q22" s="102"/>
      <c r="S22" s="103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</row>
    <row r="23" spans="3:31" outlineLevel="1">
      <c r="C23" s="59"/>
      <c r="D23" s="59"/>
      <c r="E23" s="95"/>
      <c r="F23" s="95"/>
      <c r="H23" s="96"/>
      <c r="I23" s="97"/>
      <c r="J23" s="97"/>
      <c r="K23" s="97"/>
      <c r="L23" s="98"/>
      <c r="M23" s="99"/>
      <c r="N23" s="100"/>
      <c r="O23" s="101"/>
      <c r="P23" s="102"/>
      <c r="Q23" s="102"/>
      <c r="S23" s="103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</row>
    <row r="24" spans="3:31" outlineLevel="1">
      <c r="C24" s="59"/>
      <c r="D24" s="59"/>
      <c r="E24" s="95"/>
      <c r="F24" s="95"/>
      <c r="H24" s="96"/>
      <c r="I24" s="97"/>
      <c r="J24" s="97"/>
      <c r="K24" s="97"/>
      <c r="L24" s="98"/>
      <c r="M24" s="99"/>
      <c r="N24" s="100"/>
      <c r="O24" s="101"/>
      <c r="P24" s="102"/>
      <c r="Q24" s="102"/>
      <c r="S24" s="103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</row>
    <row r="25" spans="3:31" outlineLevel="1">
      <c r="C25" s="59"/>
      <c r="D25" s="59"/>
      <c r="E25" s="95"/>
      <c r="F25" s="95"/>
      <c r="H25" s="96"/>
      <c r="I25" s="97"/>
      <c r="J25" s="97"/>
      <c r="K25" s="97"/>
      <c r="L25" s="98"/>
      <c r="M25" s="99"/>
      <c r="N25" s="100"/>
      <c r="O25" s="101"/>
      <c r="P25" s="102"/>
      <c r="Q25" s="102"/>
      <c r="S25" s="103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3:31" outlineLevel="1">
      <c r="C26" s="59"/>
      <c r="D26" s="59"/>
      <c r="E26" s="95"/>
      <c r="F26" s="95"/>
      <c r="H26" s="96"/>
      <c r="I26" s="97"/>
      <c r="J26" s="97"/>
      <c r="K26" s="97"/>
      <c r="L26" s="98"/>
      <c r="M26" s="99"/>
      <c r="N26" s="100"/>
      <c r="O26" s="101"/>
      <c r="P26" s="102"/>
      <c r="Q26" s="102"/>
      <c r="S26" s="103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3:31" outlineLevel="1">
      <c r="C27" s="59"/>
      <c r="D27" s="59"/>
      <c r="E27" s="95"/>
      <c r="F27" s="95"/>
      <c r="H27" s="96"/>
      <c r="I27" s="97"/>
      <c r="J27" s="97"/>
      <c r="K27" s="97"/>
      <c r="L27" s="98"/>
      <c r="M27" s="99"/>
      <c r="N27" s="100"/>
      <c r="O27" s="101"/>
      <c r="P27" s="102"/>
      <c r="Q27" s="102"/>
      <c r="S27" s="103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</row>
    <row r="28" spans="3:31" outlineLevel="1">
      <c r="C28" s="59"/>
      <c r="D28" s="59"/>
      <c r="E28" s="95"/>
      <c r="F28" s="95"/>
      <c r="H28" s="96"/>
      <c r="I28" s="97"/>
      <c r="J28" s="97"/>
      <c r="K28" s="97"/>
      <c r="L28" s="98"/>
      <c r="M28" s="99"/>
      <c r="N28" s="100"/>
      <c r="O28" s="101"/>
      <c r="P28" s="102"/>
      <c r="Q28" s="102"/>
      <c r="S28" s="103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</row>
    <row r="29" spans="3:31" outlineLevel="1">
      <c r="C29" s="59"/>
      <c r="D29" s="59"/>
      <c r="E29" s="95"/>
      <c r="F29" s="95"/>
      <c r="H29" s="96"/>
      <c r="I29" s="97"/>
      <c r="J29" s="97"/>
      <c r="K29" s="97"/>
      <c r="L29" s="98"/>
      <c r="M29" s="99"/>
      <c r="N29" s="100"/>
      <c r="O29" s="101"/>
      <c r="P29" s="102"/>
      <c r="Q29" s="102"/>
      <c r="S29" s="103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</row>
    <row r="30" spans="3:31" outlineLevel="1">
      <c r="C30" s="59"/>
      <c r="D30" s="59"/>
      <c r="E30" s="95"/>
      <c r="F30" s="95"/>
      <c r="H30" s="96"/>
      <c r="I30" s="97"/>
      <c r="J30" s="97"/>
      <c r="K30" s="97"/>
      <c r="L30" s="98"/>
      <c r="M30" s="99"/>
      <c r="N30" s="100"/>
      <c r="O30" s="101"/>
      <c r="P30" s="102"/>
      <c r="Q30" s="102"/>
      <c r="S30" s="103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</row>
    <row r="31" spans="3:31" outlineLevel="1">
      <c r="C31" s="59"/>
      <c r="D31" s="59"/>
      <c r="E31" s="95"/>
      <c r="F31" s="95"/>
      <c r="H31" s="96"/>
      <c r="I31" s="97"/>
      <c r="J31" s="97"/>
      <c r="K31" s="97"/>
      <c r="L31" s="98"/>
      <c r="M31" s="99"/>
      <c r="N31" s="100"/>
      <c r="O31" s="101"/>
      <c r="P31" s="102"/>
      <c r="Q31" s="102"/>
      <c r="S31" s="103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</row>
    <row r="32" spans="3:31" outlineLevel="1">
      <c r="C32" s="59"/>
      <c r="D32" s="59"/>
      <c r="E32" s="95"/>
      <c r="F32" s="95"/>
      <c r="H32" s="96"/>
      <c r="I32" s="97"/>
      <c r="J32" s="97"/>
      <c r="K32" s="97"/>
      <c r="L32" s="98"/>
      <c r="M32" s="99"/>
      <c r="N32" s="100"/>
      <c r="O32" s="101"/>
      <c r="P32" s="102"/>
      <c r="Q32" s="102"/>
      <c r="S32" s="103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</row>
    <row r="33" spans="3:31" outlineLevel="1">
      <c r="C33" s="59"/>
      <c r="D33" s="59"/>
      <c r="E33" s="95"/>
      <c r="F33" s="95"/>
      <c r="H33" s="96"/>
      <c r="I33" s="97"/>
      <c r="J33" s="97"/>
      <c r="K33" s="97"/>
      <c r="L33" s="98"/>
      <c r="M33" s="99"/>
      <c r="N33" s="100"/>
      <c r="O33" s="101"/>
      <c r="P33" s="102"/>
      <c r="Q33" s="102"/>
      <c r="S33" s="103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</row>
    <row r="34" spans="3:31" outlineLevel="1">
      <c r="C34" s="59"/>
      <c r="D34" s="59"/>
      <c r="E34" s="95"/>
      <c r="F34" s="95"/>
      <c r="H34" s="96"/>
      <c r="I34" s="97"/>
      <c r="J34" s="97"/>
      <c r="K34" s="97"/>
      <c r="L34" s="98"/>
      <c r="M34" s="99"/>
      <c r="N34" s="100"/>
      <c r="O34" s="101"/>
      <c r="P34" s="102"/>
      <c r="Q34" s="102"/>
      <c r="S34" s="103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</row>
    <row r="35" spans="3:31" outlineLevel="1">
      <c r="C35" s="59"/>
      <c r="D35" s="59"/>
      <c r="E35" s="95"/>
      <c r="F35" s="95"/>
      <c r="H35" s="96"/>
      <c r="I35" s="97"/>
      <c r="J35" s="97"/>
      <c r="K35" s="97"/>
      <c r="L35" s="98"/>
      <c r="M35" s="99"/>
      <c r="N35" s="100"/>
      <c r="O35" s="101"/>
      <c r="P35" s="102"/>
      <c r="Q35" s="102"/>
      <c r="S35" s="103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</row>
    <row r="36" spans="3:31" outlineLevel="1">
      <c r="C36" s="59"/>
      <c r="D36" s="59"/>
      <c r="E36" s="95"/>
      <c r="F36" s="95"/>
      <c r="H36" s="96"/>
      <c r="I36" s="97"/>
      <c r="J36" s="97"/>
      <c r="K36" s="97"/>
      <c r="L36" s="98"/>
      <c r="M36" s="99"/>
      <c r="N36" s="100"/>
      <c r="O36" s="101"/>
      <c r="P36" s="102"/>
      <c r="Q36" s="102"/>
      <c r="S36" s="103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</row>
    <row r="37" spans="3:31" outlineLevel="1">
      <c r="C37" s="59"/>
      <c r="D37" s="59"/>
      <c r="E37" s="95"/>
      <c r="F37" s="95"/>
      <c r="H37" s="96"/>
      <c r="I37" s="97"/>
      <c r="J37" s="97"/>
      <c r="K37" s="97"/>
      <c r="L37" s="98"/>
      <c r="M37" s="99"/>
      <c r="N37" s="100"/>
      <c r="O37" s="101"/>
      <c r="P37" s="102"/>
      <c r="Q37" s="102"/>
      <c r="S37" s="103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</row>
    <row r="38" spans="3:31" outlineLevel="1">
      <c r="C38" s="59"/>
      <c r="D38" s="59"/>
      <c r="E38" s="95"/>
      <c r="F38" s="95"/>
      <c r="H38" s="96"/>
      <c r="I38" s="97"/>
      <c r="J38" s="97"/>
      <c r="K38" s="97"/>
      <c r="L38" s="98"/>
      <c r="M38" s="99"/>
      <c r="N38" s="100"/>
      <c r="O38" s="101"/>
      <c r="P38" s="102"/>
      <c r="Q38" s="102"/>
      <c r="S38" s="103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</row>
    <row r="39" spans="3:31" outlineLevel="1">
      <c r="C39" s="59"/>
      <c r="D39" s="59"/>
      <c r="E39" s="95"/>
      <c r="F39" s="95"/>
      <c r="H39" s="96"/>
      <c r="I39" s="97"/>
      <c r="J39" s="97"/>
      <c r="K39" s="97"/>
      <c r="L39" s="98"/>
      <c r="M39" s="99"/>
      <c r="N39" s="100"/>
      <c r="O39" s="101"/>
      <c r="P39" s="102"/>
      <c r="Q39" s="102"/>
      <c r="S39" s="103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</row>
    <row r="40" spans="3:31" outlineLevel="1">
      <c r="C40" s="59"/>
      <c r="D40" s="59"/>
      <c r="E40" s="95"/>
      <c r="F40" s="95"/>
      <c r="H40" s="96"/>
      <c r="I40" s="97"/>
      <c r="J40" s="97"/>
      <c r="K40" s="97"/>
      <c r="L40" s="98"/>
      <c r="M40" s="99"/>
      <c r="N40" s="100"/>
      <c r="O40" s="101"/>
      <c r="P40" s="102"/>
      <c r="Q40" s="102"/>
      <c r="S40" s="103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</row>
    <row r="41" spans="3:31" outlineLevel="1">
      <c r="C41" s="59"/>
      <c r="D41" s="59"/>
      <c r="E41" s="95"/>
      <c r="F41" s="95"/>
      <c r="H41" s="96"/>
      <c r="I41" s="97"/>
      <c r="J41" s="97"/>
      <c r="K41" s="97"/>
      <c r="L41" s="98"/>
      <c r="M41" s="99"/>
      <c r="N41" s="100"/>
      <c r="O41" s="101"/>
      <c r="P41" s="102"/>
      <c r="Q41" s="102"/>
      <c r="S41" s="103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</row>
    <row r="42" spans="3:31" outlineLevel="1">
      <c r="C42" s="59"/>
      <c r="D42" s="59"/>
      <c r="E42" s="95"/>
      <c r="F42" s="95"/>
      <c r="H42" s="96"/>
      <c r="I42" s="97"/>
      <c r="J42" s="97"/>
      <c r="K42" s="97"/>
      <c r="L42" s="98"/>
      <c r="M42" s="99"/>
      <c r="N42" s="100"/>
      <c r="O42" s="101"/>
      <c r="P42" s="102"/>
      <c r="Q42" s="102"/>
      <c r="S42" s="103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</row>
    <row r="43" spans="3:31" outlineLevel="1">
      <c r="C43" s="59"/>
      <c r="D43" s="59"/>
      <c r="E43" s="95"/>
      <c r="F43" s="95"/>
      <c r="H43" s="96"/>
      <c r="I43" s="97"/>
      <c r="J43" s="97"/>
      <c r="K43" s="97"/>
      <c r="L43" s="98"/>
      <c r="M43" s="99"/>
      <c r="N43" s="100"/>
      <c r="O43" s="101"/>
      <c r="P43" s="102"/>
      <c r="Q43" s="102"/>
      <c r="S43" s="103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</row>
    <row r="44" spans="3:31" outlineLevel="1">
      <c r="C44" s="59"/>
      <c r="D44" s="59"/>
      <c r="E44" s="95"/>
      <c r="F44" s="95"/>
      <c r="H44" s="96"/>
      <c r="I44" s="97"/>
      <c r="J44" s="97"/>
      <c r="K44" s="97"/>
      <c r="L44" s="98"/>
      <c r="M44" s="99"/>
      <c r="N44" s="100"/>
      <c r="O44" s="101"/>
      <c r="P44" s="102"/>
      <c r="Q44" s="102"/>
      <c r="S44" s="103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</row>
    <row r="45" spans="3:31" outlineLevel="1">
      <c r="C45" s="59"/>
      <c r="D45" s="59"/>
      <c r="E45" s="95"/>
      <c r="F45" s="95"/>
      <c r="H45" s="96"/>
      <c r="I45" s="97"/>
      <c r="J45" s="97"/>
      <c r="K45" s="97"/>
      <c r="L45" s="98"/>
      <c r="M45" s="99"/>
      <c r="N45" s="100"/>
      <c r="O45" s="101"/>
      <c r="P45" s="102"/>
      <c r="Q45" s="102"/>
      <c r="S45" s="103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</row>
    <row r="46" spans="3:31" outlineLevel="1">
      <c r="C46" s="59"/>
      <c r="D46" s="59"/>
      <c r="E46" s="95"/>
      <c r="F46" s="95"/>
      <c r="H46" s="96"/>
      <c r="I46" s="97"/>
      <c r="J46" s="97"/>
      <c r="K46" s="97"/>
      <c r="L46" s="98"/>
      <c r="M46" s="99"/>
      <c r="N46" s="100"/>
      <c r="O46" s="101"/>
      <c r="P46" s="102"/>
      <c r="Q46" s="102"/>
      <c r="S46" s="103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</row>
    <row r="47" spans="3:31" outlineLevel="1">
      <c r="C47" s="59"/>
      <c r="D47" s="59"/>
      <c r="E47" s="95"/>
      <c r="F47" s="95"/>
      <c r="H47" s="96"/>
      <c r="I47" s="97"/>
      <c r="J47" s="97"/>
      <c r="K47" s="97"/>
      <c r="L47" s="98"/>
      <c r="M47" s="99"/>
      <c r="N47" s="100"/>
      <c r="O47" s="101"/>
      <c r="P47" s="102"/>
      <c r="Q47" s="102"/>
      <c r="S47" s="103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</row>
    <row r="48" spans="3:31" outlineLevel="1">
      <c r="C48" s="59"/>
      <c r="D48" s="59"/>
      <c r="E48" s="95"/>
      <c r="F48" s="95"/>
      <c r="H48" s="96"/>
      <c r="I48" s="97"/>
      <c r="J48" s="97"/>
      <c r="K48" s="97"/>
      <c r="L48" s="98"/>
      <c r="M48" s="99"/>
      <c r="N48" s="100"/>
      <c r="O48" s="101"/>
      <c r="P48" s="102"/>
      <c r="Q48" s="102"/>
      <c r="S48" s="103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</row>
    <row r="49" spans="3:31" outlineLevel="1">
      <c r="C49" s="59"/>
      <c r="D49" s="59"/>
      <c r="E49" s="95"/>
      <c r="F49" s="95"/>
      <c r="H49" s="96"/>
      <c r="I49" s="97"/>
      <c r="J49" s="97"/>
      <c r="K49" s="97"/>
      <c r="L49" s="98"/>
      <c r="M49" s="99"/>
      <c r="N49" s="100"/>
      <c r="O49" s="101"/>
      <c r="P49" s="102"/>
      <c r="Q49" s="102"/>
      <c r="S49" s="103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</row>
    <row r="50" spans="3:31" outlineLevel="1">
      <c r="C50" s="59"/>
      <c r="D50" s="59"/>
      <c r="E50" s="95"/>
      <c r="F50" s="95"/>
      <c r="H50" s="96"/>
      <c r="I50" s="97"/>
      <c r="J50" s="97"/>
      <c r="K50" s="97"/>
      <c r="L50" s="98"/>
      <c r="M50" s="99"/>
      <c r="N50" s="100"/>
      <c r="O50" s="101"/>
      <c r="P50" s="102"/>
      <c r="Q50" s="102"/>
      <c r="S50" s="103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</row>
    <row r="51" spans="3:31" outlineLevel="1">
      <c r="C51" s="59"/>
      <c r="D51" s="59"/>
      <c r="E51" s="95"/>
      <c r="F51" s="95"/>
      <c r="H51" s="96"/>
      <c r="I51" s="97"/>
      <c r="J51" s="97"/>
      <c r="K51" s="97"/>
      <c r="L51" s="98"/>
      <c r="M51" s="99"/>
      <c r="N51" s="100"/>
      <c r="O51" s="101"/>
      <c r="P51" s="102"/>
      <c r="Q51" s="102"/>
      <c r="S51" s="103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</row>
    <row r="52" spans="3:31" outlineLevel="1">
      <c r="C52" s="59"/>
      <c r="D52" s="59"/>
      <c r="E52" s="95"/>
      <c r="F52" s="95"/>
      <c r="H52" s="96"/>
      <c r="I52" s="97"/>
      <c r="J52" s="97"/>
      <c r="K52" s="97"/>
      <c r="L52" s="98"/>
      <c r="M52" s="99"/>
      <c r="N52" s="100"/>
      <c r="O52" s="101"/>
      <c r="P52" s="102"/>
      <c r="Q52" s="102"/>
      <c r="S52" s="103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</row>
    <row r="53" spans="3:31" outlineLevel="1">
      <c r="C53" s="59"/>
      <c r="D53" s="59"/>
      <c r="E53" s="95"/>
      <c r="F53" s="95"/>
      <c r="H53" s="96"/>
      <c r="I53" s="97"/>
      <c r="J53" s="97"/>
      <c r="K53" s="97"/>
      <c r="L53" s="98"/>
      <c r="M53" s="99"/>
      <c r="N53" s="100"/>
      <c r="O53" s="101"/>
      <c r="P53" s="102"/>
      <c r="Q53" s="102"/>
      <c r="S53" s="103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</row>
    <row r="54" spans="3:31" outlineLevel="1">
      <c r="C54" s="59"/>
      <c r="D54" s="59"/>
      <c r="E54" s="95"/>
      <c r="F54" s="95"/>
      <c r="H54" s="96"/>
      <c r="I54" s="97"/>
      <c r="J54" s="97"/>
      <c r="K54" s="97"/>
      <c r="L54" s="98"/>
      <c r="M54" s="99"/>
      <c r="N54" s="100"/>
      <c r="O54" s="101"/>
      <c r="P54" s="102"/>
      <c r="Q54" s="102"/>
      <c r="S54" s="103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</row>
    <row r="55" spans="3:31" outlineLevel="1">
      <c r="C55" s="59"/>
      <c r="D55" s="59"/>
      <c r="E55" s="95"/>
      <c r="F55" s="95"/>
      <c r="H55" s="96"/>
      <c r="I55" s="97"/>
      <c r="J55" s="97"/>
      <c r="K55" s="97"/>
      <c r="L55" s="98"/>
      <c r="M55" s="99"/>
      <c r="N55" s="100"/>
      <c r="O55" s="101"/>
      <c r="P55" s="102"/>
      <c r="Q55" s="102"/>
      <c r="S55" s="103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</row>
    <row r="56" spans="3:31" outlineLevel="1">
      <c r="C56" s="59"/>
      <c r="D56" s="59"/>
      <c r="E56" s="95"/>
      <c r="F56" s="95"/>
      <c r="H56" s="96"/>
      <c r="I56" s="97"/>
      <c r="J56" s="97"/>
      <c r="K56" s="97"/>
      <c r="L56" s="98"/>
      <c r="M56" s="99"/>
      <c r="N56" s="100"/>
      <c r="O56" s="101"/>
      <c r="P56" s="102"/>
      <c r="Q56" s="102"/>
      <c r="S56" s="103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</row>
    <row r="57" spans="3:31" outlineLevel="1">
      <c r="C57" s="59"/>
      <c r="D57" s="59"/>
      <c r="E57" s="95"/>
      <c r="F57" s="95"/>
      <c r="H57" s="96"/>
      <c r="I57" s="97"/>
      <c r="J57" s="97"/>
      <c r="K57" s="97"/>
      <c r="L57" s="98"/>
      <c r="M57" s="99"/>
      <c r="N57" s="100"/>
      <c r="O57" s="101"/>
      <c r="P57" s="102"/>
      <c r="Q57" s="102"/>
      <c r="S57" s="103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</row>
    <row r="58" spans="3:31" outlineLevel="1">
      <c r="C58" s="59"/>
      <c r="D58" s="59"/>
      <c r="E58" s="95"/>
      <c r="F58" s="95"/>
      <c r="H58" s="96"/>
      <c r="I58" s="97"/>
      <c r="J58" s="97"/>
      <c r="K58" s="97"/>
      <c r="L58" s="98"/>
      <c r="M58" s="99"/>
      <c r="N58" s="100"/>
      <c r="O58" s="101"/>
      <c r="P58" s="102"/>
      <c r="Q58" s="102"/>
      <c r="S58" s="103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</row>
    <row r="59" spans="3:31" outlineLevel="1">
      <c r="C59" s="59"/>
      <c r="D59" s="59"/>
      <c r="E59" s="95"/>
      <c r="F59" s="95"/>
      <c r="H59" s="96"/>
      <c r="I59" s="97"/>
      <c r="J59" s="97"/>
      <c r="K59" s="97"/>
      <c r="L59" s="98"/>
      <c r="M59" s="99"/>
      <c r="N59" s="100"/>
      <c r="O59" s="101"/>
      <c r="P59" s="102"/>
      <c r="Q59" s="102"/>
      <c r="S59" s="103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</row>
    <row r="60" spans="3:31" outlineLevel="1">
      <c r="C60" s="59"/>
      <c r="D60" s="59"/>
      <c r="E60" s="95"/>
      <c r="F60" s="95"/>
      <c r="H60" s="96"/>
      <c r="I60" s="97"/>
      <c r="J60" s="97"/>
      <c r="K60" s="97"/>
      <c r="L60" s="98"/>
      <c r="M60" s="99"/>
      <c r="N60" s="100"/>
      <c r="O60" s="101"/>
      <c r="P60" s="102"/>
      <c r="Q60" s="102"/>
      <c r="S60" s="103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</row>
    <row r="61" spans="3:31" outlineLevel="1">
      <c r="C61" s="59"/>
      <c r="D61" s="59"/>
      <c r="E61" s="95"/>
      <c r="F61" s="95"/>
      <c r="H61" s="96"/>
      <c r="I61" s="97"/>
      <c r="J61" s="97"/>
      <c r="K61" s="97"/>
      <c r="L61" s="98"/>
      <c r="M61" s="99"/>
      <c r="N61" s="100"/>
      <c r="O61" s="101"/>
      <c r="P61" s="102"/>
      <c r="Q61" s="102"/>
      <c r="S61" s="103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</row>
    <row r="62" spans="3:31" outlineLevel="1">
      <c r="C62" s="59"/>
      <c r="D62" s="59"/>
      <c r="E62" s="95"/>
      <c r="F62" s="95"/>
      <c r="H62" s="96"/>
      <c r="I62" s="97"/>
      <c r="J62" s="97"/>
      <c r="K62" s="97"/>
      <c r="L62" s="98"/>
      <c r="M62" s="99"/>
      <c r="N62" s="100"/>
      <c r="O62" s="101"/>
      <c r="P62" s="102"/>
      <c r="Q62" s="102"/>
      <c r="S62" s="103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</row>
    <row r="63" spans="3:31" outlineLevel="1">
      <c r="C63" s="59"/>
      <c r="D63" s="59"/>
      <c r="E63" s="95"/>
      <c r="F63" s="95"/>
      <c r="H63" s="96"/>
      <c r="I63" s="97"/>
      <c r="J63" s="97"/>
      <c r="K63" s="97"/>
      <c r="L63" s="98"/>
      <c r="M63" s="99"/>
      <c r="N63" s="100"/>
      <c r="O63" s="101"/>
      <c r="P63" s="102"/>
      <c r="Q63" s="102"/>
      <c r="S63" s="103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</row>
    <row r="64" spans="3:31" outlineLevel="1">
      <c r="C64" s="59"/>
      <c r="D64" s="59"/>
      <c r="E64" s="95"/>
      <c r="F64" s="95"/>
      <c r="H64" s="96"/>
      <c r="I64" s="97"/>
      <c r="J64" s="97"/>
      <c r="K64" s="97"/>
      <c r="L64" s="98"/>
      <c r="M64" s="99"/>
      <c r="N64" s="100"/>
      <c r="O64" s="101"/>
      <c r="P64" s="102"/>
      <c r="Q64" s="102"/>
      <c r="S64" s="103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</row>
    <row r="65" outlineLevel="1"/>
  </sheetData>
  <mergeCells count="11">
    <mergeCell ref="P11:P12"/>
    <mergeCell ref="S11:S12"/>
    <mergeCell ref="C11:C12"/>
    <mergeCell ref="D11:D12"/>
    <mergeCell ref="E11:E12"/>
    <mergeCell ref="F11:F12"/>
    <mergeCell ref="Q11:Q12"/>
    <mergeCell ref="H11:I11"/>
    <mergeCell ref="J11:K11"/>
    <mergeCell ref="L11:M11"/>
    <mergeCell ref="N11:O11"/>
  </mergeCells>
  <dataValidations count="1">
    <dataValidation type="list" allowBlank="1" showInputMessage="1" showErrorMessage="1" sqref="S14:S64" xr:uid="{E4BB7DE7-7861-4DC0-84EA-A204518054D0}">
      <formula1>"Oui,Non"</formula1>
    </dataValidation>
  </dataValidations>
  <pageMargins left="0.7" right="0.7" top="0.75" bottom="0.75" header="0.3" footer="0.3"/>
  <pageSetup paperSize="9" scale="47" orientation="landscape" r:id="rId1"/>
  <headerFooter>
    <oddFooter>&amp;C_x000D_&amp;1#&amp;"Calibri"&amp;10&amp;K000000 C1 - Restreint (utilisateur habilité)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C83E3-2ED7-49AA-8D47-6EE1B42B8A39}">
  <sheetPr>
    <tabColor rgb="FF1A2D56"/>
  </sheetPr>
  <dimension ref="A1:AA187"/>
  <sheetViews>
    <sheetView showGridLines="0" topLeftCell="A9" zoomScale="115" zoomScaleNormal="115" workbookViewId="0">
      <selection activeCell="A22" sqref="A22"/>
    </sheetView>
  </sheetViews>
  <sheetFormatPr baseColWidth="10" defaultColWidth="10.81640625" defaultRowHeight="10.5" outlineLevelRow="1"/>
  <cols>
    <col min="1" max="1" width="2.54296875" style="66" customWidth="1"/>
    <col min="2" max="2" width="1.7265625" style="66" customWidth="1"/>
    <col min="3" max="3" width="50.81640625" style="66" customWidth="1"/>
    <col min="4" max="4" width="0.81640625" style="66" customWidth="1"/>
    <col min="5" max="5" width="10.81640625" style="66"/>
    <col min="6" max="6" width="0.81640625" style="66" customWidth="1"/>
    <col min="7" max="16384" width="10.81640625" style="66"/>
  </cols>
  <sheetData>
    <row r="1" spans="1:27">
      <c r="A1" s="73" t="str">
        <f ca="1">UPPER(MID(CELL("filename",A1),FIND("[",CELL("filename",A1))+1,FIND("]",CELL("filename",A1))-FIND("[",CELL("filename",A1))-5))</f>
        <v>COPIE DE ANNEXE_VNF_CONCESSION.GRAND NARBONNE_FORMULAIRES.FINANCIERS.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</row>
    <row r="2" spans="1:27">
      <c r="A2" s="74" t="str">
        <f ca="1">UPPER(MID(CELL("filename",A2),FIND("]",CELL("filename",A2))+1,LEN(CELL("filename",A2))))</f>
        <v xml:space="preserve">2 - CEP GLOBAL 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</row>
    <row r="3" spans="1:27" ht="4" customHeight="1"/>
    <row r="5" spans="1:27">
      <c r="C5" s="93" t="s">
        <v>7</v>
      </c>
      <c r="D5" s="162" t="str">
        <f>'1.1 - Activité Portuaire'!D5</f>
        <v>[à préciser]</v>
      </c>
      <c r="E5" s="163"/>
      <c r="F5" s="163"/>
      <c r="G5" s="164"/>
    </row>
    <row r="6" spans="1:27">
      <c r="C6" s="93" t="s">
        <v>8</v>
      </c>
      <c r="D6" s="162" t="str">
        <f>'1.1 - Activité Portuaire'!D6</f>
        <v>[à préciser]</v>
      </c>
      <c r="E6" s="163"/>
      <c r="F6" s="163"/>
      <c r="G6" s="164"/>
    </row>
    <row r="8" spans="1:27">
      <c r="A8" s="83" t="s">
        <v>40</v>
      </c>
      <c r="B8" s="83" t="s">
        <v>41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</row>
    <row r="9" spans="1:27" outlineLevel="1"/>
    <row r="10" spans="1:27" ht="12.65" customHeight="1" outlineLevel="1">
      <c r="C10" s="160" t="s">
        <v>42</v>
      </c>
      <c r="E10" s="161" t="s">
        <v>43</v>
      </c>
      <c r="G10" s="2">
        <v>1</v>
      </c>
      <c r="H10" s="2">
        <v>2</v>
      </c>
      <c r="I10" s="2">
        <v>3</v>
      </c>
      <c r="J10" s="2">
        <v>4</v>
      </c>
      <c r="K10" s="2">
        <v>5</v>
      </c>
      <c r="L10" s="2">
        <v>6</v>
      </c>
      <c r="M10" s="2">
        <v>7</v>
      </c>
      <c r="N10" s="2">
        <v>8</v>
      </c>
      <c r="O10" s="2">
        <v>9</v>
      </c>
      <c r="P10" s="2">
        <v>10</v>
      </c>
      <c r="Q10" s="2">
        <v>11</v>
      </c>
      <c r="R10" s="2">
        <v>12</v>
      </c>
      <c r="S10" s="2">
        <v>13</v>
      </c>
      <c r="T10" s="2">
        <v>14</v>
      </c>
      <c r="U10" s="2">
        <v>15</v>
      </c>
      <c r="V10" s="2">
        <v>16</v>
      </c>
      <c r="W10" s="2">
        <v>17</v>
      </c>
      <c r="X10" s="2">
        <v>18</v>
      </c>
      <c r="Y10" s="2">
        <v>19</v>
      </c>
      <c r="Z10" s="2">
        <v>20</v>
      </c>
      <c r="AA10" s="2">
        <v>21</v>
      </c>
    </row>
    <row r="11" spans="1:27" outlineLevel="1">
      <c r="C11" s="160"/>
      <c r="E11" s="161"/>
      <c r="G11" s="2">
        <v>2027</v>
      </c>
      <c r="H11" s="2">
        <v>2028</v>
      </c>
      <c r="I11" s="2">
        <v>2029</v>
      </c>
      <c r="J11" s="2">
        <v>2030</v>
      </c>
      <c r="K11" s="2">
        <v>2031</v>
      </c>
      <c r="L11" s="2">
        <v>2032</v>
      </c>
      <c r="M11" s="2">
        <v>2033</v>
      </c>
      <c r="N11" s="2">
        <v>2034</v>
      </c>
      <c r="O11" s="2">
        <v>2035</v>
      </c>
      <c r="P11" s="2">
        <v>2036</v>
      </c>
      <c r="Q11" s="2">
        <v>2037</v>
      </c>
      <c r="R11" s="2">
        <v>2038</v>
      </c>
      <c r="S11" s="2">
        <v>2039</v>
      </c>
      <c r="T11" s="2">
        <v>2040</v>
      </c>
      <c r="U11" s="2">
        <v>2041</v>
      </c>
      <c r="V11" s="2">
        <v>2042</v>
      </c>
      <c r="W11" s="2">
        <v>2043</v>
      </c>
      <c r="X11" s="2">
        <v>2044</v>
      </c>
      <c r="Y11" s="2">
        <v>2045</v>
      </c>
      <c r="Z11" s="2">
        <v>2046</v>
      </c>
      <c r="AA11" s="2">
        <v>2047</v>
      </c>
    </row>
    <row r="12" spans="1:27" ht="3" customHeight="1" outlineLevel="1"/>
    <row r="13" spans="1:27" outlineLevel="1">
      <c r="C13" s="68" t="s">
        <v>44</v>
      </c>
      <c r="E13" s="5" t="e">
        <f t="shared" ref="E13:E21" si="0">AVERAGE(G13:Q13)</f>
        <v>#DIV/0!</v>
      </c>
      <c r="F13" s="105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</row>
    <row r="14" spans="1:27" outlineLevel="1">
      <c r="C14" s="68" t="s">
        <v>45</v>
      </c>
      <c r="E14" s="5" t="e">
        <f t="shared" si="0"/>
        <v>#DIV/0!</v>
      </c>
      <c r="F14" s="105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</row>
    <row r="15" spans="1:27" outlineLevel="1">
      <c r="C15" s="68" t="s">
        <v>46</v>
      </c>
      <c r="E15" s="5" t="e">
        <f t="shared" si="0"/>
        <v>#DIV/0!</v>
      </c>
      <c r="F15" s="105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</row>
    <row r="16" spans="1:27" outlineLevel="1">
      <c r="C16" s="68" t="s">
        <v>47</v>
      </c>
      <c r="E16" s="5" t="e">
        <f t="shared" si="0"/>
        <v>#DIV/0!</v>
      </c>
      <c r="F16" s="105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</row>
    <row r="17" spans="1:27" outlineLevel="1">
      <c r="C17" s="68" t="s">
        <v>48</v>
      </c>
      <c r="E17" s="5" t="e">
        <f t="shared" si="0"/>
        <v>#DIV/0!</v>
      </c>
      <c r="F17" s="105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</row>
    <row r="18" spans="1:27" outlineLevel="1">
      <c r="C18" s="68" t="s">
        <v>49</v>
      </c>
      <c r="E18" s="5" t="e">
        <f t="shared" si="0"/>
        <v>#DIV/0!</v>
      </c>
      <c r="F18" s="105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</row>
    <row r="19" spans="1:27" outlineLevel="1">
      <c r="C19" s="68" t="s">
        <v>50</v>
      </c>
      <c r="E19" s="5" t="e">
        <f t="shared" si="0"/>
        <v>#DIV/0!</v>
      </c>
      <c r="F19" s="105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</row>
    <row r="20" spans="1:27" outlineLevel="1">
      <c r="C20" s="68" t="s">
        <v>51</v>
      </c>
      <c r="E20" s="5" t="e">
        <f t="shared" si="0"/>
        <v>#DIV/0!</v>
      </c>
      <c r="F20" s="105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</row>
    <row r="21" spans="1:27" outlineLevel="1">
      <c r="C21" s="68" t="s">
        <v>52</v>
      </c>
      <c r="E21" s="5" t="e">
        <f t="shared" si="0"/>
        <v>#DIV/0!</v>
      </c>
      <c r="F21" s="105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</row>
    <row r="22" spans="1:27" outlineLevel="1"/>
    <row r="24" spans="1:27">
      <c r="A24" s="83" t="s">
        <v>53</v>
      </c>
      <c r="B24" s="83" t="s">
        <v>54</v>
      </c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</row>
    <row r="25" spans="1:27" outlineLevel="1"/>
    <row r="26" spans="1:27" outlineLevel="1"/>
    <row r="27" spans="1:27" outlineLevel="1"/>
    <row r="28" spans="1:27" ht="12.65" customHeight="1" outlineLevel="1">
      <c r="C28" s="160" t="s">
        <v>55</v>
      </c>
      <c r="E28" s="161" t="s">
        <v>56</v>
      </c>
      <c r="G28" s="2">
        <v>1</v>
      </c>
      <c r="H28" s="2">
        <v>2</v>
      </c>
      <c r="I28" s="2">
        <v>3</v>
      </c>
      <c r="J28" s="2">
        <v>4</v>
      </c>
      <c r="K28" s="2">
        <v>5</v>
      </c>
      <c r="L28" s="2">
        <v>6</v>
      </c>
      <c r="M28" s="2">
        <v>7</v>
      </c>
      <c r="N28" s="2">
        <v>8</v>
      </c>
      <c r="O28" s="2">
        <v>9</v>
      </c>
      <c r="P28" s="2">
        <v>10</v>
      </c>
      <c r="Q28" s="2">
        <v>11</v>
      </c>
      <c r="R28" s="2">
        <v>12</v>
      </c>
      <c r="S28" s="2">
        <v>13</v>
      </c>
      <c r="T28" s="2">
        <v>14</v>
      </c>
      <c r="U28" s="2">
        <v>15</v>
      </c>
      <c r="V28" s="2">
        <v>16</v>
      </c>
      <c r="W28" s="2">
        <v>17</v>
      </c>
      <c r="X28" s="2">
        <v>18</v>
      </c>
      <c r="Y28" s="2">
        <v>19</v>
      </c>
      <c r="Z28" s="2">
        <v>20</v>
      </c>
      <c r="AA28" s="2">
        <v>21</v>
      </c>
    </row>
    <row r="29" spans="1:27" outlineLevel="1">
      <c r="C29" s="160"/>
      <c r="E29" s="161"/>
      <c r="G29" s="2">
        <v>2027</v>
      </c>
      <c r="H29" s="2">
        <v>2028</v>
      </c>
      <c r="I29" s="2">
        <v>2029</v>
      </c>
      <c r="J29" s="2">
        <v>2030</v>
      </c>
      <c r="K29" s="2">
        <v>2031</v>
      </c>
      <c r="L29" s="2">
        <v>2032</v>
      </c>
      <c r="M29" s="2">
        <v>2033</v>
      </c>
      <c r="N29" s="2">
        <v>2034</v>
      </c>
      <c r="O29" s="2">
        <v>2035</v>
      </c>
      <c r="P29" s="2">
        <v>2036</v>
      </c>
      <c r="Q29" s="2">
        <v>2037</v>
      </c>
      <c r="R29" s="2">
        <v>2038</v>
      </c>
      <c r="S29" s="2">
        <v>2039</v>
      </c>
      <c r="T29" s="2">
        <v>2040</v>
      </c>
      <c r="U29" s="2">
        <v>2041</v>
      </c>
      <c r="V29" s="2">
        <v>2042</v>
      </c>
      <c r="W29" s="2">
        <v>2043</v>
      </c>
      <c r="X29" s="2">
        <v>2044</v>
      </c>
      <c r="Y29" s="2">
        <v>2045</v>
      </c>
      <c r="Z29" s="2">
        <v>2046</v>
      </c>
      <c r="AA29" s="2">
        <v>2047</v>
      </c>
    </row>
    <row r="30" spans="1:27" ht="3" customHeight="1" outlineLevel="1"/>
    <row r="31" spans="1:27" outlineLevel="1">
      <c r="C31" s="68" t="s">
        <v>57</v>
      </c>
      <c r="E31" s="5">
        <f t="shared" ref="E31:E60" si="1">SUM(G31:Q31)</f>
        <v>0</v>
      </c>
      <c r="F31" s="105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</row>
    <row r="32" spans="1:27" outlineLevel="1">
      <c r="C32" s="68" t="s">
        <v>58</v>
      </c>
      <c r="E32" s="5">
        <f t="shared" si="1"/>
        <v>0</v>
      </c>
      <c r="F32" s="105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</row>
    <row r="33" spans="3:27" outlineLevel="1">
      <c r="C33" s="68" t="s">
        <v>59</v>
      </c>
      <c r="E33" s="5">
        <f t="shared" si="1"/>
        <v>0</v>
      </c>
      <c r="F33" s="105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</row>
    <row r="34" spans="3:27" outlineLevel="1">
      <c r="C34" s="68" t="s">
        <v>60</v>
      </c>
      <c r="E34" s="5">
        <f t="shared" si="1"/>
        <v>0</v>
      </c>
      <c r="F34" s="10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</row>
    <row r="35" spans="3:27" outlineLevel="1">
      <c r="C35" s="68" t="s">
        <v>61</v>
      </c>
      <c r="E35" s="5">
        <f t="shared" si="1"/>
        <v>0</v>
      </c>
      <c r="F35" s="105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</row>
    <row r="36" spans="3:27" outlineLevel="1">
      <c r="C36" s="68" t="s">
        <v>62</v>
      </c>
      <c r="E36" s="5">
        <f t="shared" si="1"/>
        <v>0</v>
      </c>
      <c r="F36" s="105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</row>
    <row r="37" spans="3:27" outlineLevel="1">
      <c r="C37" s="68" t="s">
        <v>63</v>
      </c>
      <c r="E37" s="5">
        <f t="shared" si="1"/>
        <v>0</v>
      </c>
      <c r="F37" s="105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</row>
    <row r="38" spans="3:27" outlineLevel="1">
      <c r="C38" s="68" t="s">
        <v>64</v>
      </c>
      <c r="E38" s="5">
        <f t="shared" si="1"/>
        <v>0</v>
      </c>
      <c r="F38" s="105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</row>
    <row r="39" spans="3:27" outlineLevel="1">
      <c r="C39" s="68" t="s">
        <v>65</v>
      </c>
      <c r="E39" s="5">
        <f t="shared" si="1"/>
        <v>0</v>
      </c>
      <c r="F39" s="105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</row>
    <row r="40" spans="3:27" outlineLevel="1">
      <c r="C40" s="68" t="s">
        <v>66</v>
      </c>
      <c r="E40" s="5">
        <f t="shared" si="1"/>
        <v>0</v>
      </c>
      <c r="F40" s="105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</row>
    <row r="41" spans="3:27" outlineLevel="1">
      <c r="C41" s="68" t="s">
        <v>67</v>
      </c>
      <c r="E41" s="5">
        <f t="shared" si="1"/>
        <v>0</v>
      </c>
      <c r="F41" s="105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</row>
    <row r="42" spans="3:27" outlineLevel="1">
      <c r="C42" s="68" t="s">
        <v>68</v>
      </c>
      <c r="E42" s="5">
        <f t="shared" si="1"/>
        <v>0</v>
      </c>
      <c r="F42" s="105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</row>
    <row r="43" spans="3:27" outlineLevel="1">
      <c r="C43" s="68" t="s">
        <v>69</v>
      </c>
      <c r="E43" s="5">
        <f t="shared" si="1"/>
        <v>0</v>
      </c>
      <c r="F43" s="105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</row>
    <row r="44" spans="3:27" outlineLevel="1">
      <c r="C44" s="107" t="s">
        <v>70</v>
      </c>
      <c r="E44" s="51">
        <f t="shared" si="1"/>
        <v>0</v>
      </c>
      <c r="F44" s="105"/>
      <c r="G44" s="108">
        <f t="shared" ref="G44:Q44" si="2">SUM(G31:G43)</f>
        <v>0</v>
      </c>
      <c r="H44" s="108">
        <f t="shared" si="2"/>
        <v>0</v>
      </c>
      <c r="I44" s="108">
        <f t="shared" si="2"/>
        <v>0</v>
      </c>
      <c r="J44" s="108">
        <f t="shared" si="2"/>
        <v>0</v>
      </c>
      <c r="K44" s="108">
        <f t="shared" si="2"/>
        <v>0</v>
      </c>
      <c r="L44" s="108">
        <f t="shared" si="2"/>
        <v>0</v>
      </c>
      <c r="M44" s="108">
        <f t="shared" si="2"/>
        <v>0</v>
      </c>
      <c r="N44" s="108">
        <f t="shared" si="2"/>
        <v>0</v>
      </c>
      <c r="O44" s="108">
        <f t="shared" si="2"/>
        <v>0</v>
      </c>
      <c r="P44" s="108">
        <f t="shared" si="2"/>
        <v>0</v>
      </c>
      <c r="Q44" s="108">
        <f t="shared" si="2"/>
        <v>0</v>
      </c>
      <c r="R44" s="108">
        <f t="shared" ref="R44:Y44" si="3">SUM(R31:R43)</f>
        <v>0</v>
      </c>
      <c r="S44" s="108">
        <f t="shared" si="3"/>
        <v>0</v>
      </c>
      <c r="T44" s="108">
        <f t="shared" si="3"/>
        <v>0</v>
      </c>
      <c r="U44" s="108">
        <f t="shared" si="3"/>
        <v>0</v>
      </c>
      <c r="V44" s="108">
        <f t="shared" si="3"/>
        <v>0</v>
      </c>
      <c r="W44" s="108">
        <f t="shared" si="3"/>
        <v>0</v>
      </c>
      <c r="X44" s="108">
        <f t="shared" si="3"/>
        <v>0</v>
      </c>
      <c r="Y44" s="108">
        <f t="shared" si="3"/>
        <v>0</v>
      </c>
      <c r="Z44" s="108">
        <f t="shared" ref="Z44:AA44" si="4">SUM(Z31:Z43)</f>
        <v>0</v>
      </c>
      <c r="AA44" s="108">
        <f t="shared" si="4"/>
        <v>0</v>
      </c>
    </row>
    <row r="45" spans="3:27" outlineLevel="1">
      <c r="C45" s="67" t="s">
        <v>71</v>
      </c>
      <c r="E45" s="5">
        <f t="shared" si="1"/>
        <v>0</v>
      </c>
      <c r="F45" s="105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</row>
    <row r="46" spans="3:27" outlineLevel="1">
      <c r="C46" s="109" t="s">
        <v>72</v>
      </c>
      <c r="E46" s="8">
        <f t="shared" si="1"/>
        <v>0</v>
      </c>
      <c r="F46" s="105"/>
      <c r="G46" s="110">
        <f>G44+G45</f>
        <v>0</v>
      </c>
      <c r="H46" s="110">
        <f t="shared" ref="H46:Q46" si="5">H44+H45</f>
        <v>0</v>
      </c>
      <c r="I46" s="110">
        <f t="shared" si="5"/>
        <v>0</v>
      </c>
      <c r="J46" s="110">
        <f t="shared" si="5"/>
        <v>0</v>
      </c>
      <c r="K46" s="110">
        <f t="shared" si="5"/>
        <v>0</v>
      </c>
      <c r="L46" s="110">
        <f t="shared" si="5"/>
        <v>0</v>
      </c>
      <c r="M46" s="110">
        <f t="shared" si="5"/>
        <v>0</v>
      </c>
      <c r="N46" s="110">
        <f t="shared" si="5"/>
        <v>0</v>
      </c>
      <c r="O46" s="110">
        <f t="shared" si="5"/>
        <v>0</v>
      </c>
      <c r="P46" s="110">
        <f t="shared" si="5"/>
        <v>0</v>
      </c>
      <c r="Q46" s="110">
        <f t="shared" si="5"/>
        <v>0</v>
      </c>
      <c r="R46" s="110">
        <f t="shared" ref="R46:Y46" si="6">R44+R45</f>
        <v>0</v>
      </c>
      <c r="S46" s="110">
        <f t="shared" si="6"/>
        <v>0</v>
      </c>
      <c r="T46" s="110">
        <f t="shared" si="6"/>
        <v>0</v>
      </c>
      <c r="U46" s="110">
        <f t="shared" si="6"/>
        <v>0</v>
      </c>
      <c r="V46" s="110">
        <f t="shared" si="6"/>
        <v>0</v>
      </c>
      <c r="W46" s="110">
        <f t="shared" si="6"/>
        <v>0</v>
      </c>
      <c r="X46" s="110">
        <f t="shared" si="6"/>
        <v>0</v>
      </c>
      <c r="Y46" s="110">
        <f t="shared" si="6"/>
        <v>0</v>
      </c>
      <c r="Z46" s="110">
        <f t="shared" ref="Z46:AA46" si="7">Z44+Z45</f>
        <v>0</v>
      </c>
      <c r="AA46" s="110">
        <f t="shared" si="7"/>
        <v>0</v>
      </c>
    </row>
    <row r="47" spans="3:27" outlineLevel="1">
      <c r="C47" s="67" t="s">
        <v>73</v>
      </c>
      <c r="E47" s="5">
        <f t="shared" si="1"/>
        <v>0</v>
      </c>
      <c r="F47" s="105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</row>
    <row r="48" spans="3:27" outlineLevel="1">
      <c r="C48" s="67" t="s">
        <v>74</v>
      </c>
      <c r="E48" s="5">
        <f t="shared" si="1"/>
        <v>0</v>
      </c>
      <c r="F48" s="105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</row>
    <row r="49" spans="3:27" outlineLevel="1">
      <c r="C49" s="67" t="s">
        <v>75</v>
      </c>
      <c r="E49" s="5">
        <f t="shared" si="1"/>
        <v>0</v>
      </c>
      <c r="F49" s="105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</row>
    <row r="50" spans="3:27" outlineLevel="1">
      <c r="C50" s="67" t="s">
        <v>76</v>
      </c>
      <c r="E50" s="5">
        <f t="shared" si="1"/>
        <v>0</v>
      </c>
      <c r="F50" s="105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</row>
    <row r="51" spans="3:27" outlineLevel="1">
      <c r="C51" s="67" t="s">
        <v>77</v>
      </c>
      <c r="E51" s="5">
        <f t="shared" si="1"/>
        <v>0</v>
      </c>
      <c r="F51" s="105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</row>
    <row r="52" spans="3:27" outlineLevel="1">
      <c r="C52" s="67" t="s">
        <v>78</v>
      </c>
      <c r="E52" s="5">
        <f t="shared" si="1"/>
        <v>0</v>
      </c>
      <c r="F52" s="105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</row>
    <row r="53" spans="3:27" outlineLevel="1">
      <c r="C53" s="111" t="s">
        <v>79</v>
      </c>
      <c r="E53" s="11">
        <f t="shared" si="1"/>
        <v>0</v>
      </c>
      <c r="F53" s="105"/>
      <c r="G53" s="112">
        <f t="shared" ref="G53:Q53" si="8">SUM(G47:G52)</f>
        <v>0</v>
      </c>
      <c r="H53" s="112">
        <f t="shared" si="8"/>
        <v>0</v>
      </c>
      <c r="I53" s="112">
        <f t="shared" si="8"/>
        <v>0</v>
      </c>
      <c r="J53" s="112">
        <f t="shared" si="8"/>
        <v>0</v>
      </c>
      <c r="K53" s="112">
        <f t="shared" si="8"/>
        <v>0</v>
      </c>
      <c r="L53" s="112">
        <f t="shared" si="8"/>
        <v>0</v>
      </c>
      <c r="M53" s="112">
        <f t="shared" si="8"/>
        <v>0</v>
      </c>
      <c r="N53" s="112">
        <f t="shared" si="8"/>
        <v>0</v>
      </c>
      <c r="O53" s="112">
        <f t="shared" si="8"/>
        <v>0</v>
      </c>
      <c r="P53" s="112">
        <f t="shared" si="8"/>
        <v>0</v>
      </c>
      <c r="Q53" s="112">
        <f t="shared" si="8"/>
        <v>0</v>
      </c>
      <c r="R53" s="112">
        <f t="shared" ref="R53:Y53" si="9">SUM(R47:R52)</f>
        <v>0</v>
      </c>
      <c r="S53" s="112">
        <f t="shared" si="9"/>
        <v>0</v>
      </c>
      <c r="T53" s="112">
        <f t="shared" si="9"/>
        <v>0</v>
      </c>
      <c r="U53" s="112">
        <f t="shared" si="9"/>
        <v>0</v>
      </c>
      <c r="V53" s="112">
        <f t="shared" si="9"/>
        <v>0</v>
      </c>
      <c r="W53" s="112">
        <f t="shared" si="9"/>
        <v>0</v>
      </c>
      <c r="X53" s="112">
        <f t="shared" si="9"/>
        <v>0</v>
      </c>
      <c r="Y53" s="112">
        <f t="shared" si="9"/>
        <v>0</v>
      </c>
      <c r="Z53" s="112">
        <f t="shared" ref="Z53:AA53" si="10">SUM(Z47:Z52)</f>
        <v>0</v>
      </c>
      <c r="AA53" s="112">
        <f t="shared" si="10"/>
        <v>0</v>
      </c>
    </row>
    <row r="54" spans="3:27" outlineLevel="1">
      <c r="C54" s="67" t="s">
        <v>80</v>
      </c>
      <c r="E54" s="5">
        <f t="shared" si="1"/>
        <v>0</v>
      </c>
      <c r="F54" s="105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</row>
    <row r="55" spans="3:27" outlineLevel="1">
      <c r="C55" s="67" t="s">
        <v>81</v>
      </c>
      <c r="E55" s="5">
        <f t="shared" si="1"/>
        <v>0</v>
      </c>
      <c r="F55" s="105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</row>
    <row r="56" spans="3:27" outlineLevel="1">
      <c r="C56" s="67" t="s">
        <v>313</v>
      </c>
      <c r="E56" s="5">
        <f t="shared" si="1"/>
        <v>0</v>
      </c>
      <c r="F56" s="105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</row>
    <row r="57" spans="3:27" outlineLevel="1">
      <c r="C57" s="67" t="s">
        <v>314</v>
      </c>
      <c r="E57" s="5">
        <f t="shared" si="1"/>
        <v>0</v>
      </c>
      <c r="F57" s="105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</row>
    <row r="58" spans="3:27" outlineLevel="1">
      <c r="C58" s="67" t="s">
        <v>82</v>
      </c>
      <c r="E58" s="5">
        <f t="shared" si="1"/>
        <v>0</v>
      </c>
      <c r="F58" s="105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</row>
    <row r="59" spans="3:27" outlineLevel="1">
      <c r="C59" s="67" t="s">
        <v>83</v>
      </c>
      <c r="E59" s="5">
        <f t="shared" si="1"/>
        <v>0</v>
      </c>
      <c r="F59" s="105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</row>
    <row r="60" spans="3:27" outlineLevel="1">
      <c r="C60" s="67" t="s">
        <v>84</v>
      </c>
      <c r="E60" s="5">
        <f t="shared" si="1"/>
        <v>0</v>
      </c>
      <c r="F60" s="105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</row>
    <row r="61" spans="3:27" outlineLevel="1">
      <c r="C61" s="67" t="s">
        <v>85</v>
      </c>
      <c r="E61" s="5">
        <f t="shared" ref="E61:E89" si="11">SUM(G61:Q61)</f>
        <v>0</v>
      </c>
      <c r="F61" s="105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</row>
    <row r="62" spans="3:27" outlineLevel="1">
      <c r="C62" s="67" t="s">
        <v>86</v>
      </c>
      <c r="E62" s="5">
        <f t="shared" si="11"/>
        <v>0</v>
      </c>
      <c r="F62" s="105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</row>
    <row r="63" spans="3:27" outlineLevel="1">
      <c r="C63" s="67" t="s">
        <v>87</v>
      </c>
      <c r="E63" s="5">
        <f t="shared" si="11"/>
        <v>0</v>
      </c>
      <c r="F63" s="105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</row>
    <row r="64" spans="3:27" outlineLevel="1">
      <c r="C64" s="67" t="s">
        <v>88</v>
      </c>
      <c r="E64" s="5">
        <f t="shared" si="11"/>
        <v>0</v>
      </c>
      <c r="F64" s="105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</row>
    <row r="65" spans="3:27" outlineLevel="1">
      <c r="C65" s="67" t="s">
        <v>89</v>
      </c>
      <c r="E65" s="5">
        <f t="shared" si="11"/>
        <v>0</v>
      </c>
      <c r="F65" s="105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</row>
    <row r="66" spans="3:27" outlineLevel="1">
      <c r="C66" s="67" t="s">
        <v>90</v>
      </c>
      <c r="E66" s="5">
        <f t="shared" si="11"/>
        <v>0</v>
      </c>
      <c r="F66" s="105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</row>
    <row r="67" spans="3:27" outlineLevel="1">
      <c r="C67" s="67" t="s">
        <v>91</v>
      </c>
      <c r="E67" s="5">
        <f t="shared" si="11"/>
        <v>0</v>
      </c>
      <c r="F67" s="105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</row>
    <row r="68" spans="3:27" outlineLevel="1">
      <c r="C68" s="67" t="s">
        <v>92</v>
      </c>
      <c r="E68" s="5">
        <f t="shared" si="11"/>
        <v>0</v>
      </c>
      <c r="F68" s="105"/>
      <c r="G68" s="106"/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</row>
    <row r="69" spans="3:27" outlineLevel="1">
      <c r="C69" s="111" t="s">
        <v>93</v>
      </c>
      <c r="E69" s="11">
        <f t="shared" si="11"/>
        <v>0</v>
      </c>
      <c r="F69" s="105"/>
      <c r="G69" s="112">
        <f t="shared" ref="G69:Q69" si="12">SUM(G54:G68)</f>
        <v>0</v>
      </c>
      <c r="H69" s="112">
        <f t="shared" si="12"/>
        <v>0</v>
      </c>
      <c r="I69" s="112">
        <f t="shared" si="12"/>
        <v>0</v>
      </c>
      <c r="J69" s="112">
        <f t="shared" si="12"/>
        <v>0</v>
      </c>
      <c r="K69" s="112">
        <f t="shared" si="12"/>
        <v>0</v>
      </c>
      <c r="L69" s="112">
        <f t="shared" si="12"/>
        <v>0</v>
      </c>
      <c r="M69" s="112">
        <f t="shared" si="12"/>
        <v>0</v>
      </c>
      <c r="N69" s="112">
        <f t="shared" si="12"/>
        <v>0</v>
      </c>
      <c r="O69" s="112">
        <f t="shared" si="12"/>
        <v>0</v>
      </c>
      <c r="P69" s="112">
        <f t="shared" si="12"/>
        <v>0</v>
      </c>
      <c r="Q69" s="112">
        <f t="shared" si="12"/>
        <v>0</v>
      </c>
      <c r="R69" s="112">
        <f t="shared" ref="R69:X69" si="13">SUM(R54:R68)</f>
        <v>0</v>
      </c>
      <c r="S69" s="112">
        <f t="shared" si="13"/>
        <v>0</v>
      </c>
      <c r="T69" s="112">
        <f t="shared" si="13"/>
        <v>0</v>
      </c>
      <c r="U69" s="112">
        <f t="shared" si="13"/>
        <v>0</v>
      </c>
      <c r="V69" s="112">
        <f t="shared" si="13"/>
        <v>0</v>
      </c>
      <c r="W69" s="112">
        <f t="shared" si="13"/>
        <v>0</v>
      </c>
      <c r="X69" s="112">
        <f t="shared" si="13"/>
        <v>0</v>
      </c>
      <c r="Y69" s="112">
        <f>SUM(Y54:Y68)</f>
        <v>0</v>
      </c>
      <c r="Z69" s="112">
        <f>SUM(Z54:Z68)</f>
        <v>0</v>
      </c>
      <c r="AA69" s="112">
        <f>SUM(AA54:AA68)</f>
        <v>0</v>
      </c>
    </row>
    <row r="70" spans="3:27" outlineLevel="1">
      <c r="C70" s="68" t="s">
        <v>94</v>
      </c>
      <c r="E70" s="5">
        <f t="shared" si="11"/>
        <v>0</v>
      </c>
      <c r="F70" s="105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</row>
    <row r="71" spans="3:27" outlineLevel="1">
      <c r="C71" s="68" t="s">
        <v>95</v>
      </c>
      <c r="E71" s="5">
        <f t="shared" si="11"/>
        <v>0</v>
      </c>
      <c r="F71" s="105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</row>
    <row r="72" spans="3:27" outlineLevel="1">
      <c r="C72" s="68" t="s">
        <v>96</v>
      </c>
      <c r="E72" s="5">
        <f t="shared" si="11"/>
        <v>0</v>
      </c>
      <c r="F72" s="105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</row>
    <row r="73" spans="3:27" outlineLevel="1">
      <c r="C73" s="68" t="s">
        <v>97</v>
      </c>
      <c r="E73" s="5">
        <f t="shared" si="11"/>
        <v>0</v>
      </c>
      <c r="F73" s="105"/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</row>
    <row r="74" spans="3:27" outlineLevel="1">
      <c r="C74" s="68" t="s">
        <v>98</v>
      </c>
      <c r="E74" s="5">
        <f t="shared" si="11"/>
        <v>0</v>
      </c>
      <c r="F74" s="105"/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</row>
    <row r="75" spans="3:27" outlineLevel="1">
      <c r="C75" s="68" t="s">
        <v>99</v>
      </c>
      <c r="E75" s="5">
        <f t="shared" si="11"/>
        <v>0</v>
      </c>
      <c r="F75" s="105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</row>
    <row r="76" spans="3:27" outlineLevel="1">
      <c r="C76" s="111" t="s">
        <v>100</v>
      </c>
      <c r="E76" s="11">
        <f t="shared" si="11"/>
        <v>0</v>
      </c>
      <c r="F76" s="105"/>
      <c r="G76" s="112">
        <f>SUM(G70:G75)</f>
        <v>0</v>
      </c>
      <c r="H76" s="112">
        <f t="shared" ref="H76:Q76" si="14">SUM(H70:H75)</f>
        <v>0</v>
      </c>
      <c r="I76" s="112">
        <f t="shared" si="14"/>
        <v>0</v>
      </c>
      <c r="J76" s="112">
        <f t="shared" si="14"/>
        <v>0</v>
      </c>
      <c r="K76" s="112">
        <f t="shared" si="14"/>
        <v>0</v>
      </c>
      <c r="L76" s="112">
        <f t="shared" si="14"/>
        <v>0</v>
      </c>
      <c r="M76" s="112">
        <f t="shared" si="14"/>
        <v>0</v>
      </c>
      <c r="N76" s="112">
        <f t="shared" si="14"/>
        <v>0</v>
      </c>
      <c r="O76" s="112">
        <f t="shared" si="14"/>
        <v>0</v>
      </c>
      <c r="P76" s="112">
        <f t="shared" si="14"/>
        <v>0</v>
      </c>
      <c r="Q76" s="112">
        <f t="shared" si="14"/>
        <v>0</v>
      </c>
      <c r="R76" s="112">
        <f t="shared" ref="R76:Y76" si="15">SUM(R70:R75)</f>
        <v>0</v>
      </c>
      <c r="S76" s="112">
        <f t="shared" si="15"/>
        <v>0</v>
      </c>
      <c r="T76" s="112">
        <f t="shared" si="15"/>
        <v>0</v>
      </c>
      <c r="U76" s="112">
        <f t="shared" si="15"/>
        <v>0</v>
      </c>
      <c r="V76" s="112">
        <f t="shared" si="15"/>
        <v>0</v>
      </c>
      <c r="W76" s="112">
        <f t="shared" si="15"/>
        <v>0</v>
      </c>
      <c r="X76" s="112">
        <f t="shared" si="15"/>
        <v>0</v>
      </c>
      <c r="Y76" s="112">
        <f t="shared" si="15"/>
        <v>0</v>
      </c>
      <c r="Z76" s="112">
        <f t="shared" ref="Z76:AA76" si="16">SUM(Z70:Z75)</f>
        <v>0</v>
      </c>
      <c r="AA76" s="112">
        <f t="shared" si="16"/>
        <v>0</v>
      </c>
    </row>
    <row r="77" spans="3:27" outlineLevel="1">
      <c r="C77" s="67" t="s">
        <v>101</v>
      </c>
      <c r="E77" s="5">
        <f t="shared" si="11"/>
        <v>0</v>
      </c>
      <c r="F77" s="105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</row>
    <row r="78" spans="3:27" outlineLevel="1">
      <c r="C78" s="67" t="s">
        <v>102</v>
      </c>
      <c r="E78" s="5">
        <f t="shared" si="11"/>
        <v>0</v>
      </c>
      <c r="F78" s="105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</row>
    <row r="79" spans="3:27" outlineLevel="1">
      <c r="C79" s="67" t="s">
        <v>103</v>
      </c>
      <c r="E79" s="5">
        <f t="shared" si="11"/>
        <v>0</v>
      </c>
      <c r="F79" s="105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</row>
    <row r="80" spans="3:27" outlineLevel="1">
      <c r="C80" s="67" t="s">
        <v>104</v>
      </c>
      <c r="E80" s="5">
        <f t="shared" si="11"/>
        <v>0</v>
      </c>
      <c r="F80" s="105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</row>
    <row r="81" spans="3:27" outlineLevel="1">
      <c r="C81" s="67" t="s">
        <v>105</v>
      </c>
      <c r="E81" s="5">
        <f t="shared" si="11"/>
        <v>0</v>
      </c>
      <c r="F81" s="105"/>
      <c r="G81" s="106"/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</row>
    <row r="82" spans="3:27" outlineLevel="1">
      <c r="C82" s="67" t="s">
        <v>106</v>
      </c>
      <c r="E82" s="5">
        <f t="shared" si="11"/>
        <v>0</v>
      </c>
      <c r="F82" s="105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</row>
    <row r="83" spans="3:27" outlineLevel="1">
      <c r="C83" s="111" t="s">
        <v>107</v>
      </c>
      <c r="E83" s="11">
        <f t="shared" si="11"/>
        <v>0</v>
      </c>
      <c r="F83" s="105"/>
      <c r="G83" s="112">
        <f>SUM(G77:G82)</f>
        <v>0</v>
      </c>
      <c r="H83" s="112">
        <f t="shared" ref="H83" si="17">SUM(H77:H82)</f>
        <v>0</v>
      </c>
      <c r="I83" s="112">
        <f t="shared" ref="I83" si="18">SUM(I77:I82)</f>
        <v>0</v>
      </c>
      <c r="J83" s="112">
        <f t="shared" ref="J83" si="19">SUM(J77:J82)</f>
        <v>0</v>
      </c>
      <c r="K83" s="112">
        <f t="shared" ref="K83" si="20">SUM(K77:K82)</f>
        <v>0</v>
      </c>
      <c r="L83" s="112">
        <f t="shared" ref="L83" si="21">SUM(L77:L82)</f>
        <v>0</v>
      </c>
      <c r="M83" s="112">
        <f t="shared" ref="M83" si="22">SUM(M77:M82)</f>
        <v>0</v>
      </c>
      <c r="N83" s="112">
        <f t="shared" ref="N83" si="23">SUM(N77:N82)</f>
        <v>0</v>
      </c>
      <c r="O83" s="112">
        <f t="shared" ref="O83" si="24">SUM(O77:O82)</f>
        <v>0</v>
      </c>
      <c r="P83" s="112">
        <f t="shared" ref="P83" si="25">SUM(P77:P82)</f>
        <v>0</v>
      </c>
      <c r="Q83" s="112">
        <f t="shared" ref="Q83:X83" si="26">SUM(Q77:Q82)</f>
        <v>0</v>
      </c>
      <c r="R83" s="112">
        <f t="shared" si="26"/>
        <v>0</v>
      </c>
      <c r="S83" s="112">
        <f t="shared" si="26"/>
        <v>0</v>
      </c>
      <c r="T83" s="112">
        <f t="shared" si="26"/>
        <v>0</v>
      </c>
      <c r="U83" s="112">
        <f t="shared" si="26"/>
        <v>0</v>
      </c>
      <c r="V83" s="112">
        <f t="shared" si="26"/>
        <v>0</v>
      </c>
      <c r="W83" s="112">
        <f t="shared" si="26"/>
        <v>0</v>
      </c>
      <c r="X83" s="112">
        <f t="shared" si="26"/>
        <v>0</v>
      </c>
      <c r="Y83" s="112">
        <f t="shared" ref="Y83:Z83" si="27">SUM(Y77:Y82)</f>
        <v>0</v>
      </c>
      <c r="Z83" s="112">
        <f t="shared" si="27"/>
        <v>0</v>
      </c>
      <c r="AA83" s="112">
        <f t="shared" ref="AA83" si="28">SUM(AA77:AA82)</f>
        <v>0</v>
      </c>
    </row>
    <row r="84" spans="3:27" outlineLevel="1">
      <c r="C84" s="107" t="s">
        <v>108</v>
      </c>
      <c r="E84" s="51">
        <f t="shared" si="11"/>
        <v>0</v>
      </c>
      <c r="F84" s="105"/>
      <c r="G84" s="108">
        <f t="shared" ref="G84:Q84" si="29">G44+G45-SUM(G53,G69,G76,G83)</f>
        <v>0</v>
      </c>
      <c r="H84" s="108">
        <f t="shared" si="29"/>
        <v>0</v>
      </c>
      <c r="I84" s="108">
        <f t="shared" si="29"/>
        <v>0</v>
      </c>
      <c r="J84" s="108">
        <f t="shared" si="29"/>
        <v>0</v>
      </c>
      <c r="K84" s="108">
        <f t="shared" si="29"/>
        <v>0</v>
      </c>
      <c r="L84" s="108">
        <f t="shared" si="29"/>
        <v>0</v>
      </c>
      <c r="M84" s="108">
        <f t="shared" si="29"/>
        <v>0</v>
      </c>
      <c r="N84" s="108">
        <f t="shared" si="29"/>
        <v>0</v>
      </c>
      <c r="O84" s="108">
        <f t="shared" si="29"/>
        <v>0</v>
      </c>
      <c r="P84" s="108">
        <f t="shared" si="29"/>
        <v>0</v>
      </c>
      <c r="Q84" s="108">
        <f t="shared" si="29"/>
        <v>0</v>
      </c>
      <c r="R84" s="108">
        <f t="shared" ref="R84:X84" si="30">R44+R45-SUM(R53,R69,R76,R83)</f>
        <v>0</v>
      </c>
      <c r="S84" s="108">
        <f t="shared" si="30"/>
        <v>0</v>
      </c>
      <c r="T84" s="108">
        <f t="shared" si="30"/>
        <v>0</v>
      </c>
      <c r="U84" s="108">
        <f t="shared" si="30"/>
        <v>0</v>
      </c>
      <c r="V84" s="108">
        <f t="shared" si="30"/>
        <v>0</v>
      </c>
      <c r="W84" s="108">
        <f t="shared" si="30"/>
        <v>0</v>
      </c>
      <c r="X84" s="108">
        <f t="shared" si="30"/>
        <v>0</v>
      </c>
      <c r="Y84" s="108">
        <f>Y44+Y45-SUM(Y53,Y69,Y76,Y83)</f>
        <v>0</v>
      </c>
      <c r="Z84" s="108">
        <f>Z44+Z45-SUM(Z53,Z69,Z76,Z83)</f>
        <v>0</v>
      </c>
      <c r="AA84" s="108">
        <f>AA44+AA45-SUM(AA53,AA69,AA76,AA83)</f>
        <v>0</v>
      </c>
    </row>
    <row r="85" spans="3:27" outlineLevel="1">
      <c r="C85" s="67" t="s">
        <v>109</v>
      </c>
      <c r="E85" s="5">
        <f t="shared" si="11"/>
        <v>0</v>
      </c>
      <c r="F85" s="105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</row>
    <row r="86" spans="3:27" outlineLevel="1">
      <c r="C86" s="67" t="s">
        <v>110</v>
      </c>
      <c r="E86" s="5">
        <f t="shared" si="11"/>
        <v>0</v>
      </c>
      <c r="F86" s="105"/>
      <c r="G86" s="106"/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</row>
    <row r="87" spans="3:27" outlineLevel="1">
      <c r="C87" s="67" t="s">
        <v>315</v>
      </c>
      <c r="E87" s="5">
        <f t="shared" si="11"/>
        <v>0</v>
      </c>
      <c r="F87" s="105"/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</row>
    <row r="88" spans="3:27" outlineLevel="1">
      <c r="C88" s="67" t="s">
        <v>316</v>
      </c>
      <c r="E88" s="5">
        <f t="shared" si="11"/>
        <v>0</v>
      </c>
      <c r="F88" s="105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</row>
    <row r="89" spans="3:27" outlineLevel="1">
      <c r="C89" s="67" t="s">
        <v>317</v>
      </c>
      <c r="E89" s="5">
        <f t="shared" si="11"/>
        <v>0</v>
      </c>
      <c r="F89" s="105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</row>
    <row r="90" spans="3:27" outlineLevel="1">
      <c r="C90" s="67" t="s">
        <v>111</v>
      </c>
      <c r="E90" s="5">
        <f t="shared" ref="E90:E102" si="31">SUM(G90:Q90)</f>
        <v>0</v>
      </c>
      <c r="F90" s="105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</row>
    <row r="91" spans="3:27" outlineLevel="1">
      <c r="C91" s="67" t="s">
        <v>318</v>
      </c>
      <c r="E91" s="5">
        <f t="shared" si="31"/>
        <v>0</v>
      </c>
      <c r="F91" s="105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</row>
    <row r="92" spans="3:27" outlineLevel="1">
      <c r="C92" s="67" t="s">
        <v>112</v>
      </c>
      <c r="E92" s="5">
        <f t="shared" si="31"/>
        <v>0</v>
      </c>
      <c r="F92" s="105"/>
      <c r="G92" s="106"/>
      <c r="H92" s="106"/>
      <c r="I92" s="106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</row>
    <row r="93" spans="3:27" outlineLevel="1">
      <c r="C93" s="109" t="s">
        <v>113</v>
      </c>
      <c r="E93" s="8">
        <f t="shared" si="31"/>
        <v>0</v>
      </c>
      <c r="F93" s="105"/>
      <c r="G93" s="110">
        <f t="shared" ref="G93:Q93" si="32">G84-SUM(G85:G90)+SUM(G91:G92)</f>
        <v>0</v>
      </c>
      <c r="H93" s="110">
        <f t="shared" si="32"/>
        <v>0</v>
      </c>
      <c r="I93" s="110">
        <f t="shared" si="32"/>
        <v>0</v>
      </c>
      <c r="J93" s="110">
        <f t="shared" si="32"/>
        <v>0</v>
      </c>
      <c r="K93" s="110">
        <f t="shared" si="32"/>
        <v>0</v>
      </c>
      <c r="L93" s="110">
        <f t="shared" si="32"/>
        <v>0</v>
      </c>
      <c r="M93" s="110">
        <f t="shared" si="32"/>
        <v>0</v>
      </c>
      <c r="N93" s="110">
        <f t="shared" si="32"/>
        <v>0</v>
      </c>
      <c r="O93" s="110">
        <f t="shared" si="32"/>
        <v>0</v>
      </c>
      <c r="P93" s="110">
        <f t="shared" si="32"/>
        <v>0</v>
      </c>
      <c r="Q93" s="110">
        <f t="shared" si="32"/>
        <v>0</v>
      </c>
      <c r="R93" s="110">
        <f t="shared" ref="R93:X93" si="33">R84-SUM(R85:R90)+SUM(R91:R92)</f>
        <v>0</v>
      </c>
      <c r="S93" s="110">
        <f t="shared" si="33"/>
        <v>0</v>
      </c>
      <c r="T93" s="110">
        <f t="shared" si="33"/>
        <v>0</v>
      </c>
      <c r="U93" s="110">
        <f t="shared" si="33"/>
        <v>0</v>
      </c>
      <c r="V93" s="110">
        <f t="shared" si="33"/>
        <v>0</v>
      </c>
      <c r="W93" s="110">
        <f t="shared" si="33"/>
        <v>0</v>
      </c>
      <c r="X93" s="110">
        <f t="shared" si="33"/>
        <v>0</v>
      </c>
      <c r="Y93" s="110">
        <f>Y84-SUM(Y85:Y90)+SUM(Y91:Y92)</f>
        <v>0</v>
      </c>
      <c r="Z93" s="110">
        <f>Z84-SUM(Z85:Z90)+SUM(Z91:Z92)</f>
        <v>0</v>
      </c>
      <c r="AA93" s="110">
        <f>AA84-SUM(AA85:AA90)+SUM(AA91:AA92)</f>
        <v>0</v>
      </c>
    </row>
    <row r="94" spans="3:27" outlineLevel="1">
      <c r="C94" s="67" t="s">
        <v>114</v>
      </c>
      <c r="E94" s="5">
        <f t="shared" si="31"/>
        <v>0</v>
      </c>
      <c r="F94" s="105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</row>
    <row r="95" spans="3:27" outlineLevel="1">
      <c r="C95" s="67" t="s">
        <v>115</v>
      </c>
      <c r="E95" s="5">
        <f t="shared" si="31"/>
        <v>0</v>
      </c>
      <c r="F95" s="105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</row>
    <row r="96" spans="3:27" outlineLevel="1">
      <c r="C96" s="107" t="s">
        <v>116</v>
      </c>
      <c r="E96" s="51">
        <f t="shared" si="31"/>
        <v>0</v>
      </c>
      <c r="F96" s="105"/>
      <c r="G96" s="108">
        <f>G93+G94-G95</f>
        <v>0</v>
      </c>
      <c r="H96" s="108">
        <f t="shared" ref="H96:Q96" si="34">H93+H94-H95</f>
        <v>0</v>
      </c>
      <c r="I96" s="108">
        <f t="shared" si="34"/>
        <v>0</v>
      </c>
      <c r="J96" s="108">
        <f t="shared" si="34"/>
        <v>0</v>
      </c>
      <c r="K96" s="108">
        <f t="shared" si="34"/>
        <v>0</v>
      </c>
      <c r="L96" s="108">
        <f t="shared" si="34"/>
        <v>0</v>
      </c>
      <c r="M96" s="108">
        <f t="shared" si="34"/>
        <v>0</v>
      </c>
      <c r="N96" s="108">
        <f t="shared" si="34"/>
        <v>0</v>
      </c>
      <c r="O96" s="108">
        <f t="shared" si="34"/>
        <v>0</v>
      </c>
      <c r="P96" s="108">
        <f t="shared" si="34"/>
        <v>0</v>
      </c>
      <c r="Q96" s="108">
        <f t="shared" si="34"/>
        <v>0</v>
      </c>
      <c r="R96" s="108">
        <f t="shared" ref="R96:Y96" si="35">R93+R94-R95</f>
        <v>0</v>
      </c>
      <c r="S96" s="108">
        <f t="shared" si="35"/>
        <v>0</v>
      </c>
      <c r="T96" s="108">
        <f t="shared" si="35"/>
        <v>0</v>
      </c>
      <c r="U96" s="108">
        <f t="shared" si="35"/>
        <v>0</v>
      </c>
      <c r="V96" s="108">
        <f t="shared" si="35"/>
        <v>0</v>
      </c>
      <c r="W96" s="108">
        <f t="shared" si="35"/>
        <v>0</v>
      </c>
      <c r="X96" s="108">
        <f t="shared" si="35"/>
        <v>0</v>
      </c>
      <c r="Y96" s="108">
        <f t="shared" si="35"/>
        <v>0</v>
      </c>
      <c r="Z96" s="108">
        <f t="shared" ref="Z96:AA96" si="36">Z93+Z94-Z95</f>
        <v>0</v>
      </c>
      <c r="AA96" s="108">
        <f t="shared" si="36"/>
        <v>0</v>
      </c>
    </row>
    <row r="97" spans="1:27" outlineLevel="1">
      <c r="C97" s="67" t="s">
        <v>117</v>
      </c>
      <c r="E97" s="5">
        <f t="shared" si="31"/>
        <v>0</v>
      </c>
      <c r="F97" s="105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</row>
    <row r="98" spans="1:27" outlineLevel="1">
      <c r="C98" s="67" t="s">
        <v>118</v>
      </c>
      <c r="E98" s="5">
        <f t="shared" si="31"/>
        <v>0</v>
      </c>
      <c r="F98" s="105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</row>
    <row r="99" spans="1:27" outlineLevel="1">
      <c r="C99" s="111" t="s">
        <v>119</v>
      </c>
      <c r="E99" s="11">
        <f t="shared" si="31"/>
        <v>0</v>
      </c>
      <c r="F99" s="105"/>
      <c r="G99" s="112">
        <f>G97-G98</f>
        <v>0</v>
      </c>
      <c r="H99" s="112">
        <f t="shared" ref="H99:Q99" si="37">H97-H98</f>
        <v>0</v>
      </c>
      <c r="I99" s="112">
        <f t="shared" si="37"/>
        <v>0</v>
      </c>
      <c r="J99" s="112">
        <f t="shared" si="37"/>
        <v>0</v>
      </c>
      <c r="K99" s="112">
        <f t="shared" si="37"/>
        <v>0</v>
      </c>
      <c r="L99" s="112">
        <f t="shared" si="37"/>
        <v>0</v>
      </c>
      <c r="M99" s="112">
        <f t="shared" si="37"/>
        <v>0</v>
      </c>
      <c r="N99" s="112">
        <f t="shared" si="37"/>
        <v>0</v>
      </c>
      <c r="O99" s="112">
        <f t="shared" si="37"/>
        <v>0</v>
      </c>
      <c r="P99" s="112">
        <f t="shared" si="37"/>
        <v>0</v>
      </c>
      <c r="Q99" s="112">
        <f t="shared" si="37"/>
        <v>0</v>
      </c>
      <c r="R99" s="112">
        <f t="shared" ref="R99:Y99" si="38">R97-R98</f>
        <v>0</v>
      </c>
      <c r="S99" s="112">
        <f t="shared" si="38"/>
        <v>0</v>
      </c>
      <c r="T99" s="112">
        <f t="shared" si="38"/>
        <v>0</v>
      </c>
      <c r="U99" s="112">
        <f t="shared" si="38"/>
        <v>0</v>
      </c>
      <c r="V99" s="112">
        <f t="shared" si="38"/>
        <v>0</v>
      </c>
      <c r="W99" s="112">
        <f t="shared" si="38"/>
        <v>0</v>
      </c>
      <c r="X99" s="112">
        <f t="shared" si="38"/>
        <v>0</v>
      </c>
      <c r="Y99" s="112">
        <f t="shared" si="38"/>
        <v>0</v>
      </c>
      <c r="Z99" s="112">
        <f t="shared" ref="Z99:AA99" si="39">Z97-Z98</f>
        <v>0</v>
      </c>
      <c r="AA99" s="112">
        <f t="shared" si="39"/>
        <v>0</v>
      </c>
    </row>
    <row r="100" spans="1:27" outlineLevel="1">
      <c r="C100" s="67" t="s">
        <v>120</v>
      </c>
      <c r="E100" s="5">
        <f t="shared" si="31"/>
        <v>0</v>
      </c>
      <c r="F100" s="105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</row>
    <row r="101" spans="1:27" outlineLevel="1">
      <c r="C101" s="67" t="s">
        <v>121</v>
      </c>
      <c r="E101" s="5">
        <f t="shared" si="31"/>
        <v>0</v>
      </c>
      <c r="F101" s="105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</row>
    <row r="102" spans="1:27" outlineLevel="1">
      <c r="C102" s="109" t="s">
        <v>122</v>
      </c>
      <c r="E102" s="8">
        <f t="shared" si="31"/>
        <v>0</v>
      </c>
      <c r="F102" s="105"/>
      <c r="G102" s="110">
        <f>G96+G99-G100-G101</f>
        <v>0</v>
      </c>
      <c r="H102" s="110">
        <f t="shared" ref="H102:Q102" si="40">H96+H99-H100-H101</f>
        <v>0</v>
      </c>
      <c r="I102" s="110">
        <f t="shared" si="40"/>
        <v>0</v>
      </c>
      <c r="J102" s="110">
        <f t="shared" si="40"/>
        <v>0</v>
      </c>
      <c r="K102" s="110">
        <f t="shared" si="40"/>
        <v>0</v>
      </c>
      <c r="L102" s="110">
        <f t="shared" si="40"/>
        <v>0</v>
      </c>
      <c r="M102" s="110">
        <f t="shared" si="40"/>
        <v>0</v>
      </c>
      <c r="N102" s="110">
        <f t="shared" si="40"/>
        <v>0</v>
      </c>
      <c r="O102" s="110">
        <f t="shared" si="40"/>
        <v>0</v>
      </c>
      <c r="P102" s="110">
        <f t="shared" si="40"/>
        <v>0</v>
      </c>
      <c r="Q102" s="110">
        <f t="shared" si="40"/>
        <v>0</v>
      </c>
      <c r="R102" s="110">
        <f t="shared" ref="R102:Y102" si="41">R96+R99-R100-R101</f>
        <v>0</v>
      </c>
      <c r="S102" s="110">
        <f t="shared" si="41"/>
        <v>0</v>
      </c>
      <c r="T102" s="110">
        <f t="shared" si="41"/>
        <v>0</v>
      </c>
      <c r="U102" s="110">
        <f t="shared" si="41"/>
        <v>0</v>
      </c>
      <c r="V102" s="110">
        <f t="shared" si="41"/>
        <v>0</v>
      </c>
      <c r="W102" s="110">
        <f t="shared" si="41"/>
        <v>0</v>
      </c>
      <c r="X102" s="110">
        <f t="shared" si="41"/>
        <v>0</v>
      </c>
      <c r="Y102" s="110">
        <f t="shared" si="41"/>
        <v>0</v>
      </c>
      <c r="Z102" s="110">
        <f t="shared" ref="Z102:AA102" si="42">Z96+Z99-Z100-Z101</f>
        <v>0</v>
      </c>
      <c r="AA102" s="110">
        <f t="shared" si="42"/>
        <v>0</v>
      </c>
    </row>
    <row r="103" spans="1:27" outlineLevel="1"/>
    <row r="105" spans="1:27">
      <c r="A105" s="83" t="s">
        <v>123</v>
      </c>
      <c r="B105" s="83" t="s">
        <v>124</v>
      </c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</row>
    <row r="106" spans="1:27" outlineLevel="1"/>
    <row r="107" spans="1:27" ht="12.65" customHeight="1" outlineLevel="1">
      <c r="C107" s="160" t="s">
        <v>55</v>
      </c>
      <c r="E107" s="161" t="s">
        <v>56</v>
      </c>
      <c r="G107" s="2">
        <v>1</v>
      </c>
      <c r="H107" s="2">
        <v>2</v>
      </c>
      <c r="I107" s="2">
        <v>3</v>
      </c>
      <c r="J107" s="2">
        <v>4</v>
      </c>
      <c r="K107" s="2">
        <v>5</v>
      </c>
      <c r="L107" s="2">
        <v>6</v>
      </c>
      <c r="M107" s="2">
        <v>7</v>
      </c>
      <c r="N107" s="2">
        <v>8</v>
      </c>
      <c r="O107" s="2">
        <v>9</v>
      </c>
      <c r="P107" s="2">
        <v>10</v>
      </c>
      <c r="Q107" s="2">
        <v>11</v>
      </c>
      <c r="R107" s="2">
        <v>12</v>
      </c>
      <c r="S107" s="2">
        <v>13</v>
      </c>
      <c r="T107" s="2">
        <v>14</v>
      </c>
      <c r="U107" s="2">
        <v>15</v>
      </c>
      <c r="V107" s="2">
        <v>16</v>
      </c>
      <c r="W107" s="2">
        <v>17</v>
      </c>
      <c r="X107" s="2">
        <v>18</v>
      </c>
      <c r="Y107" s="2">
        <v>19</v>
      </c>
      <c r="Z107" s="2">
        <v>20</v>
      </c>
      <c r="AA107" s="2">
        <v>21</v>
      </c>
    </row>
    <row r="108" spans="1:27" outlineLevel="1">
      <c r="C108" s="160"/>
      <c r="E108" s="161"/>
      <c r="G108" s="2">
        <v>2027</v>
      </c>
      <c r="H108" s="2">
        <v>2028</v>
      </c>
      <c r="I108" s="2">
        <v>2029</v>
      </c>
      <c r="J108" s="2">
        <v>2030</v>
      </c>
      <c r="K108" s="2">
        <v>2031</v>
      </c>
      <c r="L108" s="2">
        <v>2032</v>
      </c>
      <c r="M108" s="2">
        <v>2033</v>
      </c>
      <c r="N108" s="2">
        <v>2034</v>
      </c>
      <c r="O108" s="2">
        <v>2035</v>
      </c>
      <c r="P108" s="2">
        <v>2036</v>
      </c>
      <c r="Q108" s="2">
        <v>2037</v>
      </c>
      <c r="R108" s="2">
        <v>2038</v>
      </c>
      <c r="S108" s="2">
        <v>2039</v>
      </c>
      <c r="T108" s="2">
        <v>2040</v>
      </c>
      <c r="U108" s="2">
        <v>2041</v>
      </c>
      <c r="V108" s="2">
        <v>2042</v>
      </c>
      <c r="W108" s="2">
        <v>2043</v>
      </c>
      <c r="X108" s="2">
        <v>2044</v>
      </c>
      <c r="Y108" s="2">
        <v>2045</v>
      </c>
      <c r="Z108" s="2">
        <v>2046</v>
      </c>
      <c r="AA108" s="2">
        <v>2047</v>
      </c>
    </row>
    <row r="109" spans="1:27" ht="3" customHeight="1" outlineLevel="1"/>
    <row r="110" spans="1:27" outlineLevel="1">
      <c r="C110" s="109" t="s">
        <v>125</v>
      </c>
      <c r="E110" s="8">
        <f t="shared" ref="E110:E129" si="43">SUM(G110:Q110)</f>
        <v>0</v>
      </c>
      <c r="F110" s="105"/>
      <c r="G110" s="110">
        <f t="shared" ref="G110:Q110" si="44">SUM(G111:G129)</f>
        <v>0</v>
      </c>
      <c r="H110" s="110">
        <f t="shared" si="44"/>
        <v>0</v>
      </c>
      <c r="I110" s="110">
        <f t="shared" si="44"/>
        <v>0</v>
      </c>
      <c r="J110" s="110">
        <f t="shared" si="44"/>
        <v>0</v>
      </c>
      <c r="K110" s="110">
        <f t="shared" si="44"/>
        <v>0</v>
      </c>
      <c r="L110" s="110">
        <f t="shared" si="44"/>
        <v>0</v>
      </c>
      <c r="M110" s="110">
        <f t="shared" si="44"/>
        <v>0</v>
      </c>
      <c r="N110" s="110">
        <f t="shared" si="44"/>
        <v>0</v>
      </c>
      <c r="O110" s="110">
        <f t="shared" si="44"/>
        <v>0</v>
      </c>
      <c r="P110" s="110">
        <f t="shared" si="44"/>
        <v>0</v>
      </c>
      <c r="Q110" s="110">
        <f t="shared" si="44"/>
        <v>0</v>
      </c>
      <c r="R110" s="110">
        <f t="shared" ref="R110:Y110" si="45">SUM(R111:R129)</f>
        <v>0</v>
      </c>
      <c r="S110" s="110">
        <f t="shared" si="45"/>
        <v>0</v>
      </c>
      <c r="T110" s="110">
        <f t="shared" si="45"/>
        <v>0</v>
      </c>
      <c r="U110" s="110">
        <f t="shared" si="45"/>
        <v>0</v>
      </c>
      <c r="V110" s="110">
        <f t="shared" si="45"/>
        <v>0</v>
      </c>
      <c r="W110" s="110">
        <f t="shared" si="45"/>
        <v>0</v>
      </c>
      <c r="X110" s="110">
        <f t="shared" si="45"/>
        <v>0</v>
      </c>
      <c r="Y110" s="110">
        <f t="shared" si="45"/>
        <v>0</v>
      </c>
      <c r="Z110" s="110">
        <f t="shared" ref="Z110:AA110" si="46">SUM(Z111:Z129)</f>
        <v>0</v>
      </c>
      <c r="AA110" s="110">
        <f t="shared" si="46"/>
        <v>0</v>
      </c>
    </row>
    <row r="111" spans="1:27" outlineLevel="1">
      <c r="C111" s="121" t="s">
        <v>126</v>
      </c>
      <c r="E111" s="5">
        <f t="shared" si="43"/>
        <v>0</v>
      </c>
      <c r="F111" s="105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</row>
    <row r="112" spans="1:27" outlineLevel="1">
      <c r="C112" s="121" t="s">
        <v>127</v>
      </c>
      <c r="E112" s="5">
        <f t="shared" si="43"/>
        <v>0</v>
      </c>
      <c r="F112" s="105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</row>
    <row r="113" spans="3:27" outlineLevel="1">
      <c r="C113" s="121" t="s">
        <v>128</v>
      </c>
      <c r="E113" s="5">
        <f t="shared" si="43"/>
        <v>0</v>
      </c>
      <c r="F113" s="105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</row>
    <row r="114" spans="3:27" outlineLevel="1">
      <c r="C114" s="121" t="s">
        <v>129</v>
      </c>
      <c r="E114" s="5">
        <f t="shared" si="43"/>
        <v>0</v>
      </c>
      <c r="F114" s="105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</row>
    <row r="115" spans="3:27" outlineLevel="1">
      <c r="C115" s="121" t="s">
        <v>130</v>
      </c>
      <c r="E115" s="5">
        <f t="shared" si="43"/>
        <v>0</v>
      </c>
      <c r="F115" s="105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</row>
    <row r="116" spans="3:27" outlineLevel="1">
      <c r="C116" s="121" t="s">
        <v>131</v>
      </c>
      <c r="E116" s="5">
        <f t="shared" si="43"/>
        <v>0</v>
      </c>
      <c r="F116" s="105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</row>
    <row r="117" spans="3:27" outlineLevel="1">
      <c r="C117" s="121" t="s">
        <v>132</v>
      </c>
      <c r="E117" s="5">
        <f t="shared" si="43"/>
        <v>0</v>
      </c>
      <c r="F117" s="105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</row>
    <row r="118" spans="3:27" outlineLevel="1">
      <c r="C118" s="121" t="s">
        <v>133</v>
      </c>
      <c r="E118" s="5">
        <f t="shared" si="43"/>
        <v>0</v>
      </c>
      <c r="F118" s="105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</row>
    <row r="119" spans="3:27" outlineLevel="1">
      <c r="C119" s="121" t="s">
        <v>134</v>
      </c>
      <c r="E119" s="5">
        <f t="shared" si="43"/>
        <v>0</v>
      </c>
      <c r="F119" s="105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</row>
    <row r="120" spans="3:27" outlineLevel="1">
      <c r="C120" s="121" t="s">
        <v>135</v>
      </c>
      <c r="E120" s="5">
        <f t="shared" si="43"/>
        <v>0</v>
      </c>
      <c r="F120" s="105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</row>
    <row r="121" spans="3:27" outlineLevel="1">
      <c r="C121" s="121" t="s">
        <v>136</v>
      </c>
      <c r="E121" s="5">
        <f t="shared" si="43"/>
        <v>0</v>
      </c>
      <c r="F121" s="105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</row>
    <row r="122" spans="3:27" outlineLevel="1">
      <c r="C122" s="121" t="s">
        <v>137</v>
      </c>
      <c r="E122" s="5">
        <f t="shared" si="43"/>
        <v>0</v>
      </c>
      <c r="F122" s="105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</row>
    <row r="123" spans="3:27" outlineLevel="1">
      <c r="C123" s="121" t="s">
        <v>138</v>
      </c>
      <c r="E123" s="5">
        <f t="shared" si="43"/>
        <v>0</v>
      </c>
      <c r="F123" s="105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</row>
    <row r="124" spans="3:27" outlineLevel="1">
      <c r="C124" s="68" t="s">
        <v>139</v>
      </c>
      <c r="E124" s="5">
        <f t="shared" si="43"/>
        <v>0</v>
      </c>
      <c r="F124" s="105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</row>
    <row r="125" spans="3:27" outlineLevel="1">
      <c r="C125" s="68" t="s">
        <v>140</v>
      </c>
      <c r="E125" s="5">
        <f t="shared" si="43"/>
        <v>0</v>
      </c>
      <c r="F125" s="105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</row>
    <row r="126" spans="3:27" outlineLevel="1">
      <c r="C126" s="68" t="s">
        <v>141</v>
      </c>
      <c r="E126" s="5">
        <f t="shared" si="43"/>
        <v>0</v>
      </c>
      <c r="F126" s="105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</row>
    <row r="127" spans="3:27" outlineLevel="1">
      <c r="C127" s="68" t="s">
        <v>142</v>
      </c>
      <c r="E127" s="5">
        <f t="shared" si="43"/>
        <v>0</v>
      </c>
      <c r="F127" s="105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</row>
    <row r="128" spans="3:27" outlineLevel="1">
      <c r="C128" s="68" t="s">
        <v>143</v>
      </c>
      <c r="E128" s="5">
        <f t="shared" si="43"/>
        <v>0</v>
      </c>
      <c r="F128" s="105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</row>
    <row r="129" spans="3:27" outlineLevel="1">
      <c r="C129" s="68" t="s">
        <v>144</v>
      </c>
      <c r="E129" s="5">
        <f t="shared" si="43"/>
        <v>0</v>
      </c>
      <c r="F129" s="105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</row>
    <row r="130" spans="3:27" ht="3" customHeight="1" outlineLevel="1"/>
    <row r="131" spans="3:27" outlineLevel="1">
      <c r="C131" s="109" t="s">
        <v>145</v>
      </c>
      <c r="E131" s="8">
        <f t="shared" ref="E131:E151" si="47">SUM(G131:Q131)</f>
        <v>0</v>
      </c>
      <c r="F131" s="105"/>
      <c r="G131" s="110">
        <f t="shared" ref="G131:Q131" si="48">SUM(G132:G151)</f>
        <v>0</v>
      </c>
      <c r="H131" s="110">
        <f t="shared" si="48"/>
        <v>0</v>
      </c>
      <c r="I131" s="110">
        <f t="shared" si="48"/>
        <v>0</v>
      </c>
      <c r="J131" s="110">
        <f t="shared" si="48"/>
        <v>0</v>
      </c>
      <c r="K131" s="110">
        <f t="shared" si="48"/>
        <v>0</v>
      </c>
      <c r="L131" s="110">
        <f t="shared" si="48"/>
        <v>0</v>
      </c>
      <c r="M131" s="110">
        <f t="shared" si="48"/>
        <v>0</v>
      </c>
      <c r="N131" s="110">
        <f t="shared" si="48"/>
        <v>0</v>
      </c>
      <c r="O131" s="110">
        <f t="shared" si="48"/>
        <v>0</v>
      </c>
      <c r="P131" s="110">
        <f t="shared" si="48"/>
        <v>0</v>
      </c>
      <c r="Q131" s="110">
        <f t="shared" si="48"/>
        <v>0</v>
      </c>
      <c r="R131" s="110">
        <f t="shared" ref="R131:Y131" si="49">SUM(R132:R151)</f>
        <v>0</v>
      </c>
      <c r="S131" s="110">
        <f t="shared" si="49"/>
        <v>0</v>
      </c>
      <c r="T131" s="110">
        <f t="shared" si="49"/>
        <v>0</v>
      </c>
      <c r="U131" s="110">
        <f t="shared" si="49"/>
        <v>0</v>
      </c>
      <c r="V131" s="110">
        <f t="shared" si="49"/>
        <v>0</v>
      </c>
      <c r="W131" s="110">
        <f t="shared" si="49"/>
        <v>0</v>
      </c>
      <c r="X131" s="110">
        <f t="shared" si="49"/>
        <v>0</v>
      </c>
      <c r="Y131" s="110">
        <f t="shared" si="49"/>
        <v>0</v>
      </c>
      <c r="Z131" s="110">
        <f t="shared" ref="Z131:AA131" si="50">SUM(Z132:Z151)</f>
        <v>0</v>
      </c>
      <c r="AA131" s="110">
        <f t="shared" si="50"/>
        <v>0</v>
      </c>
    </row>
    <row r="132" spans="3:27" outlineLevel="1">
      <c r="C132" s="121" t="s">
        <v>146</v>
      </c>
      <c r="E132" s="5">
        <f t="shared" si="47"/>
        <v>0</v>
      </c>
      <c r="F132" s="105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</row>
    <row r="133" spans="3:27" outlineLevel="1">
      <c r="C133" s="121" t="s">
        <v>147</v>
      </c>
      <c r="E133" s="5">
        <f t="shared" si="47"/>
        <v>0</v>
      </c>
      <c r="F133" s="105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</row>
    <row r="134" spans="3:27" outlineLevel="1">
      <c r="C134" s="121" t="s">
        <v>148</v>
      </c>
      <c r="E134" s="5">
        <f t="shared" si="47"/>
        <v>0</v>
      </c>
      <c r="F134" s="105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</row>
    <row r="135" spans="3:27" outlineLevel="1">
      <c r="C135" s="121" t="s">
        <v>149</v>
      </c>
      <c r="E135" s="5">
        <f t="shared" si="47"/>
        <v>0</v>
      </c>
      <c r="F135" s="105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</row>
    <row r="136" spans="3:27" outlineLevel="1">
      <c r="C136" s="121" t="s">
        <v>150</v>
      </c>
      <c r="E136" s="5">
        <f t="shared" si="47"/>
        <v>0</v>
      </c>
      <c r="F136" s="105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</row>
    <row r="137" spans="3:27" outlineLevel="1">
      <c r="C137" s="121" t="s">
        <v>151</v>
      </c>
      <c r="E137" s="5">
        <f t="shared" si="47"/>
        <v>0</v>
      </c>
      <c r="F137" s="105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</row>
    <row r="138" spans="3:27" outlineLevel="1">
      <c r="C138" s="121" t="s">
        <v>152</v>
      </c>
      <c r="E138" s="5">
        <f t="shared" si="47"/>
        <v>0</v>
      </c>
      <c r="F138" s="105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  <c r="U138" s="106"/>
      <c r="V138" s="106"/>
      <c r="W138" s="106"/>
      <c r="X138" s="106"/>
      <c r="Y138" s="106"/>
      <c r="Z138" s="106"/>
      <c r="AA138" s="106"/>
    </row>
    <row r="139" spans="3:27" outlineLevel="1">
      <c r="C139" s="121" t="s">
        <v>153</v>
      </c>
      <c r="E139" s="5">
        <f t="shared" si="47"/>
        <v>0</v>
      </c>
      <c r="F139" s="105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6"/>
      <c r="X139" s="106"/>
      <c r="Y139" s="106"/>
      <c r="Z139" s="106"/>
      <c r="AA139" s="106"/>
    </row>
    <row r="140" spans="3:27" outlineLevel="1">
      <c r="C140" s="68" t="s">
        <v>154</v>
      </c>
      <c r="E140" s="5">
        <f t="shared" si="47"/>
        <v>0</v>
      </c>
      <c r="F140" s="105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06"/>
      <c r="S140" s="106"/>
      <c r="T140" s="106"/>
      <c r="U140" s="106"/>
      <c r="V140" s="106"/>
      <c r="W140" s="106"/>
      <c r="X140" s="106"/>
      <c r="Y140" s="106"/>
      <c r="Z140" s="106"/>
      <c r="AA140" s="106"/>
    </row>
    <row r="141" spans="3:27" outlineLevel="1">
      <c r="C141" s="68" t="s">
        <v>155</v>
      </c>
      <c r="E141" s="5">
        <f t="shared" si="47"/>
        <v>0</v>
      </c>
      <c r="F141" s="105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  <c r="U141" s="106"/>
      <c r="V141" s="106"/>
      <c r="W141" s="106"/>
      <c r="X141" s="106"/>
      <c r="Y141" s="106"/>
      <c r="Z141" s="106"/>
      <c r="AA141" s="106"/>
    </row>
    <row r="142" spans="3:27" outlineLevel="1">
      <c r="C142" s="68" t="s">
        <v>156</v>
      </c>
      <c r="E142" s="5">
        <f t="shared" si="47"/>
        <v>0</v>
      </c>
      <c r="F142" s="105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  <c r="U142" s="106"/>
      <c r="V142" s="106"/>
      <c r="W142" s="106"/>
      <c r="X142" s="106"/>
      <c r="Y142" s="106"/>
      <c r="Z142" s="106"/>
      <c r="AA142" s="106"/>
    </row>
    <row r="143" spans="3:27" outlineLevel="1">
      <c r="C143" s="68" t="s">
        <v>157</v>
      </c>
      <c r="E143" s="5">
        <f t="shared" si="47"/>
        <v>0</v>
      </c>
      <c r="F143" s="105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  <c r="U143" s="106"/>
      <c r="V143" s="106"/>
      <c r="W143" s="106"/>
      <c r="X143" s="106"/>
      <c r="Y143" s="106"/>
      <c r="Z143" s="106"/>
      <c r="AA143" s="106"/>
    </row>
    <row r="144" spans="3:27" outlineLevel="1">
      <c r="C144" s="68" t="s">
        <v>158</v>
      </c>
      <c r="E144" s="5">
        <f t="shared" si="47"/>
        <v>0</v>
      </c>
      <c r="F144" s="105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06"/>
      <c r="S144" s="106"/>
      <c r="T144" s="106"/>
      <c r="U144" s="106"/>
      <c r="V144" s="106"/>
      <c r="W144" s="106"/>
      <c r="X144" s="106"/>
      <c r="Y144" s="106"/>
      <c r="Z144" s="106"/>
      <c r="AA144" s="106"/>
    </row>
    <row r="145" spans="1:27" outlineLevel="1">
      <c r="C145" s="68" t="s">
        <v>159</v>
      </c>
      <c r="E145" s="5">
        <f t="shared" si="47"/>
        <v>0</v>
      </c>
      <c r="F145" s="105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06"/>
      <c r="S145" s="106"/>
      <c r="T145" s="106"/>
      <c r="U145" s="106"/>
      <c r="V145" s="106"/>
      <c r="W145" s="106"/>
      <c r="X145" s="106"/>
      <c r="Y145" s="106"/>
      <c r="Z145" s="106"/>
      <c r="AA145" s="106"/>
    </row>
    <row r="146" spans="1:27" outlineLevel="1">
      <c r="C146" s="68" t="s">
        <v>160</v>
      </c>
      <c r="E146" s="5">
        <f t="shared" si="47"/>
        <v>0</v>
      </c>
      <c r="F146" s="105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  <c r="U146" s="106"/>
      <c r="V146" s="106"/>
      <c r="W146" s="106"/>
      <c r="X146" s="106"/>
      <c r="Y146" s="106"/>
      <c r="Z146" s="106"/>
      <c r="AA146" s="106"/>
    </row>
    <row r="147" spans="1:27" outlineLevel="1">
      <c r="C147" s="68" t="s">
        <v>161</v>
      </c>
      <c r="E147" s="5">
        <f t="shared" si="47"/>
        <v>0</v>
      </c>
      <c r="F147" s="105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  <c r="W147" s="106"/>
      <c r="X147" s="106"/>
      <c r="Y147" s="106"/>
      <c r="Z147" s="106"/>
      <c r="AA147" s="106"/>
    </row>
    <row r="148" spans="1:27" outlineLevel="1">
      <c r="C148" s="68" t="s">
        <v>162</v>
      </c>
      <c r="E148" s="5">
        <f t="shared" si="47"/>
        <v>0</v>
      </c>
      <c r="F148" s="105"/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106"/>
      <c r="W148" s="106"/>
      <c r="X148" s="106"/>
      <c r="Y148" s="106"/>
      <c r="Z148" s="106"/>
      <c r="AA148" s="106"/>
    </row>
    <row r="149" spans="1:27" outlineLevel="1">
      <c r="C149" s="68" t="s">
        <v>163</v>
      </c>
      <c r="E149" s="5">
        <f t="shared" si="47"/>
        <v>0</v>
      </c>
      <c r="F149" s="105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106"/>
    </row>
    <row r="150" spans="1:27" outlineLevel="1">
      <c r="C150" s="68" t="s">
        <v>164</v>
      </c>
      <c r="E150" s="5">
        <f t="shared" si="47"/>
        <v>0</v>
      </c>
      <c r="F150" s="105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  <c r="W150" s="106"/>
      <c r="X150" s="106"/>
      <c r="Y150" s="106"/>
      <c r="Z150" s="106"/>
      <c r="AA150" s="106"/>
    </row>
    <row r="151" spans="1:27" outlineLevel="1">
      <c r="C151" s="68" t="s">
        <v>165</v>
      </c>
      <c r="E151" s="5">
        <f t="shared" si="47"/>
        <v>0</v>
      </c>
      <c r="F151" s="105"/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  <c r="W151" s="106"/>
      <c r="X151" s="106"/>
      <c r="Y151" s="106"/>
      <c r="Z151" s="106"/>
      <c r="AA151" s="106"/>
    </row>
    <row r="152" spans="1:27" ht="3" customHeight="1" outlineLevel="1"/>
    <row r="153" spans="1:27" s="37" customFormat="1" ht="6.65" customHeight="1" outlineLevel="1">
      <c r="C153" s="52" t="s">
        <v>166</v>
      </c>
      <c r="E153" s="16">
        <f>E110-E131</f>
        <v>0</v>
      </c>
      <c r="F153" s="113"/>
      <c r="G153" s="16">
        <f t="shared" ref="G153:Q153" si="51">G110-G131</f>
        <v>0</v>
      </c>
      <c r="H153" s="16">
        <f t="shared" si="51"/>
        <v>0</v>
      </c>
      <c r="I153" s="16">
        <f t="shared" si="51"/>
        <v>0</v>
      </c>
      <c r="J153" s="16">
        <f t="shared" si="51"/>
        <v>0</v>
      </c>
      <c r="K153" s="16">
        <f t="shared" si="51"/>
        <v>0</v>
      </c>
      <c r="L153" s="16">
        <f t="shared" si="51"/>
        <v>0</v>
      </c>
      <c r="M153" s="16">
        <f t="shared" si="51"/>
        <v>0</v>
      </c>
      <c r="N153" s="16">
        <f t="shared" si="51"/>
        <v>0</v>
      </c>
      <c r="O153" s="16">
        <f t="shared" si="51"/>
        <v>0</v>
      </c>
      <c r="P153" s="16">
        <f t="shared" si="51"/>
        <v>0</v>
      </c>
      <c r="Q153" s="16">
        <f t="shared" si="51"/>
        <v>0</v>
      </c>
      <c r="R153" s="16">
        <f t="shared" ref="R153:Y153" si="52">R110-R131</f>
        <v>0</v>
      </c>
      <c r="S153" s="16">
        <f t="shared" si="52"/>
        <v>0</v>
      </c>
      <c r="T153" s="16">
        <f t="shared" si="52"/>
        <v>0</v>
      </c>
      <c r="U153" s="16">
        <f t="shared" si="52"/>
        <v>0</v>
      </c>
      <c r="V153" s="16">
        <f t="shared" si="52"/>
        <v>0</v>
      </c>
      <c r="W153" s="16">
        <f t="shared" si="52"/>
        <v>0</v>
      </c>
      <c r="X153" s="16">
        <f t="shared" si="52"/>
        <v>0</v>
      </c>
      <c r="Y153" s="16">
        <f t="shared" si="52"/>
        <v>0</v>
      </c>
      <c r="Z153" s="16">
        <f t="shared" ref="Z153:AA153" si="53">Z110-Z131</f>
        <v>0</v>
      </c>
      <c r="AA153" s="16">
        <f t="shared" si="53"/>
        <v>0</v>
      </c>
    </row>
    <row r="154" spans="1:27" outlineLevel="1"/>
    <row r="156" spans="1:27">
      <c r="A156" s="83" t="s">
        <v>167</v>
      </c>
      <c r="B156" s="83" t="s">
        <v>168</v>
      </c>
      <c r="C156" s="94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  <c r="AA156" s="94"/>
    </row>
    <row r="157" spans="1:27" outlineLevel="1"/>
    <row r="158" spans="1:27" ht="12.65" customHeight="1" outlineLevel="1">
      <c r="C158" s="160" t="s">
        <v>55</v>
      </c>
      <c r="E158" s="161" t="s">
        <v>56</v>
      </c>
      <c r="G158" s="2">
        <v>1</v>
      </c>
      <c r="H158" s="2">
        <v>2</v>
      </c>
      <c r="I158" s="2">
        <v>3</v>
      </c>
      <c r="J158" s="2">
        <v>4</v>
      </c>
      <c r="K158" s="2">
        <v>5</v>
      </c>
      <c r="L158" s="2">
        <v>6</v>
      </c>
      <c r="M158" s="2">
        <v>7</v>
      </c>
      <c r="N158" s="2">
        <v>8</v>
      </c>
      <c r="O158" s="2">
        <v>9</v>
      </c>
      <c r="P158" s="2">
        <v>10</v>
      </c>
      <c r="Q158" s="2">
        <v>11</v>
      </c>
      <c r="R158" s="2">
        <v>12</v>
      </c>
      <c r="S158" s="2">
        <v>13</v>
      </c>
      <c r="T158" s="2">
        <v>14</v>
      </c>
      <c r="U158" s="2">
        <v>15</v>
      </c>
      <c r="V158" s="2">
        <v>16</v>
      </c>
      <c r="W158" s="2">
        <v>17</v>
      </c>
      <c r="X158" s="2">
        <v>18</v>
      </c>
      <c r="Y158" s="2">
        <v>19</v>
      </c>
      <c r="Z158" s="2">
        <v>20</v>
      </c>
      <c r="AA158" s="2">
        <v>21</v>
      </c>
    </row>
    <row r="159" spans="1:27" outlineLevel="1">
      <c r="C159" s="160"/>
      <c r="E159" s="161"/>
      <c r="G159" s="2">
        <v>2027</v>
      </c>
      <c r="H159" s="2">
        <v>2028</v>
      </c>
      <c r="I159" s="2">
        <v>2029</v>
      </c>
      <c r="J159" s="2">
        <v>2030</v>
      </c>
      <c r="K159" s="2">
        <v>2031</v>
      </c>
      <c r="L159" s="2">
        <v>2032</v>
      </c>
      <c r="M159" s="2">
        <v>2033</v>
      </c>
      <c r="N159" s="2">
        <v>2034</v>
      </c>
      <c r="O159" s="2">
        <v>2035</v>
      </c>
      <c r="P159" s="2">
        <v>2036</v>
      </c>
      <c r="Q159" s="2">
        <v>2037</v>
      </c>
      <c r="R159" s="2">
        <v>2038</v>
      </c>
      <c r="S159" s="2">
        <v>2039</v>
      </c>
      <c r="T159" s="2">
        <v>2040</v>
      </c>
      <c r="U159" s="2">
        <v>2041</v>
      </c>
      <c r="V159" s="2">
        <v>2042</v>
      </c>
      <c r="W159" s="2">
        <v>2043</v>
      </c>
      <c r="X159" s="2">
        <v>2044</v>
      </c>
      <c r="Y159" s="2">
        <v>2045</v>
      </c>
      <c r="Z159" s="2">
        <v>2046</v>
      </c>
      <c r="AA159" s="2">
        <v>2047</v>
      </c>
    </row>
    <row r="160" spans="1:27" ht="3" customHeight="1" outlineLevel="1"/>
    <row r="161" spans="3:27" outlineLevel="1">
      <c r="C161" s="114" t="s">
        <v>169</v>
      </c>
      <c r="E161" s="14">
        <f t="shared" ref="E161:E169" si="54">SUM(G161:Q161)</f>
        <v>0</v>
      </c>
      <c r="F161" s="105"/>
      <c r="G161" s="115">
        <f t="shared" ref="G161:Q161" si="55">G84</f>
        <v>0</v>
      </c>
      <c r="H161" s="115">
        <f t="shared" si="55"/>
        <v>0</v>
      </c>
      <c r="I161" s="115">
        <f t="shared" si="55"/>
        <v>0</v>
      </c>
      <c r="J161" s="115">
        <f t="shared" si="55"/>
        <v>0</v>
      </c>
      <c r="K161" s="115">
        <f t="shared" si="55"/>
        <v>0</v>
      </c>
      <c r="L161" s="115">
        <f t="shared" si="55"/>
        <v>0</v>
      </c>
      <c r="M161" s="115">
        <f t="shared" si="55"/>
        <v>0</v>
      </c>
      <c r="N161" s="115">
        <f t="shared" si="55"/>
        <v>0</v>
      </c>
      <c r="O161" s="115">
        <f t="shared" si="55"/>
        <v>0</v>
      </c>
      <c r="P161" s="115">
        <f t="shared" si="55"/>
        <v>0</v>
      </c>
      <c r="Q161" s="115">
        <f t="shared" si="55"/>
        <v>0</v>
      </c>
      <c r="R161" s="115">
        <f t="shared" ref="R161:X161" si="56">R84</f>
        <v>0</v>
      </c>
      <c r="S161" s="115">
        <f t="shared" si="56"/>
        <v>0</v>
      </c>
      <c r="T161" s="115">
        <f t="shared" si="56"/>
        <v>0</v>
      </c>
      <c r="U161" s="115">
        <f t="shared" si="56"/>
        <v>0</v>
      </c>
      <c r="V161" s="115">
        <f t="shared" si="56"/>
        <v>0</v>
      </c>
      <c r="W161" s="115">
        <f t="shared" si="56"/>
        <v>0</v>
      </c>
      <c r="X161" s="115">
        <f t="shared" si="56"/>
        <v>0</v>
      </c>
      <c r="Y161" s="115">
        <f>Y84</f>
        <v>0</v>
      </c>
      <c r="Z161" s="115">
        <f>Z84</f>
        <v>0</v>
      </c>
      <c r="AA161" s="115">
        <f>AA84</f>
        <v>0</v>
      </c>
    </row>
    <row r="162" spans="3:27" outlineLevel="1">
      <c r="C162" s="67" t="s">
        <v>170</v>
      </c>
      <c r="E162" s="17">
        <f t="shared" si="54"/>
        <v>0</v>
      </c>
      <c r="F162" s="116"/>
      <c r="G162" s="70">
        <f t="shared" ref="G162:Q162" si="57">G85+G86</f>
        <v>0</v>
      </c>
      <c r="H162" s="70">
        <f t="shared" si="57"/>
        <v>0</v>
      </c>
      <c r="I162" s="70">
        <f t="shared" si="57"/>
        <v>0</v>
      </c>
      <c r="J162" s="70">
        <f t="shared" si="57"/>
        <v>0</v>
      </c>
      <c r="K162" s="70">
        <f t="shared" si="57"/>
        <v>0</v>
      </c>
      <c r="L162" s="70">
        <f t="shared" si="57"/>
        <v>0</v>
      </c>
      <c r="M162" s="70">
        <f t="shared" si="57"/>
        <v>0</v>
      </c>
      <c r="N162" s="70">
        <f t="shared" si="57"/>
        <v>0</v>
      </c>
      <c r="O162" s="70">
        <f t="shared" si="57"/>
        <v>0</v>
      </c>
      <c r="P162" s="70">
        <f t="shared" si="57"/>
        <v>0</v>
      </c>
      <c r="Q162" s="70">
        <f t="shared" si="57"/>
        <v>0</v>
      </c>
      <c r="R162" s="70">
        <f t="shared" ref="R162:X162" si="58">R85+R86</f>
        <v>0</v>
      </c>
      <c r="S162" s="70">
        <f t="shared" si="58"/>
        <v>0</v>
      </c>
      <c r="T162" s="70">
        <f t="shared" si="58"/>
        <v>0</v>
      </c>
      <c r="U162" s="70">
        <f t="shared" si="58"/>
        <v>0</v>
      </c>
      <c r="V162" s="70">
        <f t="shared" si="58"/>
        <v>0</v>
      </c>
      <c r="W162" s="70">
        <f t="shared" si="58"/>
        <v>0</v>
      </c>
      <c r="X162" s="70">
        <f t="shared" si="58"/>
        <v>0</v>
      </c>
      <c r="Y162" s="70">
        <f>Y85+Y86</f>
        <v>0</v>
      </c>
      <c r="Z162" s="70">
        <f>Z85+Z86</f>
        <v>0</v>
      </c>
      <c r="AA162" s="70">
        <f>AA85+AA86</f>
        <v>0</v>
      </c>
    </row>
    <row r="163" spans="3:27" outlineLevel="1">
      <c r="C163" s="67" t="s">
        <v>171</v>
      </c>
      <c r="E163" s="17">
        <f t="shared" si="54"/>
        <v>0</v>
      </c>
      <c r="F163" s="116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  <c r="V163" s="106"/>
      <c r="W163" s="106"/>
      <c r="X163" s="106"/>
      <c r="Y163" s="106"/>
      <c r="Z163" s="106"/>
      <c r="AA163" s="106"/>
    </row>
    <row r="164" spans="3:27" outlineLevel="1">
      <c r="C164" s="67" t="s">
        <v>172</v>
      </c>
      <c r="E164" s="17">
        <f t="shared" si="54"/>
        <v>0</v>
      </c>
      <c r="F164" s="116"/>
      <c r="G164" s="70">
        <f>G163</f>
        <v>0</v>
      </c>
      <c r="H164" s="70">
        <f>H163-G163</f>
        <v>0</v>
      </c>
      <c r="I164" s="70">
        <f t="shared" ref="I164:Q164" si="59">I163-H163</f>
        <v>0</v>
      </c>
      <c r="J164" s="70">
        <f t="shared" si="59"/>
        <v>0</v>
      </c>
      <c r="K164" s="70">
        <f t="shared" si="59"/>
        <v>0</v>
      </c>
      <c r="L164" s="70">
        <f t="shared" si="59"/>
        <v>0</v>
      </c>
      <c r="M164" s="70">
        <f t="shared" si="59"/>
        <v>0</v>
      </c>
      <c r="N164" s="70">
        <f t="shared" si="59"/>
        <v>0</v>
      </c>
      <c r="O164" s="70">
        <f t="shared" si="59"/>
        <v>0</v>
      </c>
      <c r="P164" s="70">
        <f t="shared" si="59"/>
        <v>0</v>
      </c>
      <c r="Q164" s="70">
        <f t="shared" si="59"/>
        <v>0</v>
      </c>
      <c r="R164" s="70">
        <f t="shared" ref="R164" si="60">R163-Q163</f>
        <v>0</v>
      </c>
      <c r="S164" s="70">
        <f t="shared" ref="S164" si="61">S163-R163</f>
        <v>0</v>
      </c>
      <c r="T164" s="70">
        <f t="shared" ref="T164" si="62">T163-S163</f>
        <v>0</v>
      </c>
      <c r="U164" s="70">
        <f t="shared" ref="U164" si="63">U163-T163</f>
        <v>0</v>
      </c>
      <c r="V164" s="70">
        <f t="shared" ref="V164" si="64">V163-U163</f>
        <v>0</v>
      </c>
      <c r="W164" s="70">
        <f t="shared" ref="W164" si="65">W163-V163</f>
        <v>0</v>
      </c>
      <c r="X164" s="70">
        <f t="shared" ref="X164:AA164" si="66">X163-W163</f>
        <v>0</v>
      </c>
      <c r="Y164" s="70">
        <f t="shared" si="66"/>
        <v>0</v>
      </c>
      <c r="Z164" s="70">
        <f t="shared" si="66"/>
        <v>0</v>
      </c>
      <c r="AA164" s="70">
        <f t="shared" si="66"/>
        <v>0</v>
      </c>
    </row>
    <row r="165" spans="3:27" outlineLevel="1">
      <c r="C165" s="67" t="s">
        <v>173</v>
      </c>
      <c r="E165" s="17">
        <f t="shared" si="54"/>
        <v>0</v>
      </c>
      <c r="F165" s="116"/>
      <c r="G165" s="70">
        <f>IF(G93&lt;=0,0,G93*25%)</f>
        <v>0</v>
      </c>
      <c r="H165" s="70">
        <f t="shared" ref="H165:Q165" si="67">IF(H93&lt;=0,0,H93*25%)</f>
        <v>0</v>
      </c>
      <c r="I165" s="70">
        <f t="shared" si="67"/>
        <v>0</v>
      </c>
      <c r="J165" s="70">
        <f t="shared" si="67"/>
        <v>0</v>
      </c>
      <c r="K165" s="70">
        <f t="shared" si="67"/>
        <v>0</v>
      </c>
      <c r="L165" s="70">
        <f t="shared" si="67"/>
        <v>0</v>
      </c>
      <c r="M165" s="70">
        <f t="shared" si="67"/>
        <v>0</v>
      </c>
      <c r="N165" s="70">
        <f t="shared" si="67"/>
        <v>0</v>
      </c>
      <c r="O165" s="70">
        <f t="shared" si="67"/>
        <v>0</v>
      </c>
      <c r="P165" s="70">
        <f t="shared" si="67"/>
        <v>0</v>
      </c>
      <c r="Q165" s="70">
        <f t="shared" si="67"/>
        <v>0</v>
      </c>
      <c r="R165" s="70">
        <f t="shared" ref="R165:Y165" si="68">IF(R93&lt;=0,0,R93*25%)</f>
        <v>0</v>
      </c>
      <c r="S165" s="70">
        <f t="shared" si="68"/>
        <v>0</v>
      </c>
      <c r="T165" s="70">
        <f t="shared" si="68"/>
        <v>0</v>
      </c>
      <c r="U165" s="70">
        <f t="shared" si="68"/>
        <v>0</v>
      </c>
      <c r="V165" s="70">
        <f t="shared" si="68"/>
        <v>0</v>
      </c>
      <c r="W165" s="70">
        <f t="shared" si="68"/>
        <v>0</v>
      </c>
      <c r="X165" s="70">
        <f t="shared" si="68"/>
        <v>0</v>
      </c>
      <c r="Y165" s="70">
        <f t="shared" si="68"/>
        <v>0</v>
      </c>
      <c r="Z165" s="70">
        <f t="shared" ref="Z165:AA165" si="69">IF(Z93&lt;=0,0,Z93*25%)</f>
        <v>0</v>
      </c>
      <c r="AA165" s="70">
        <f t="shared" si="69"/>
        <v>0</v>
      </c>
    </row>
    <row r="166" spans="3:27" outlineLevel="1">
      <c r="C166" s="107" t="s">
        <v>174</v>
      </c>
      <c r="E166" s="51">
        <f t="shared" si="54"/>
        <v>0</v>
      </c>
      <c r="F166" s="105"/>
      <c r="G166" s="108">
        <f>G161-G162-G164-G165</f>
        <v>0</v>
      </c>
      <c r="H166" s="108">
        <f t="shared" ref="H166:Q166" si="70">H161-H162-H164-H165</f>
        <v>0</v>
      </c>
      <c r="I166" s="108">
        <f t="shared" si="70"/>
        <v>0</v>
      </c>
      <c r="J166" s="108">
        <f t="shared" si="70"/>
        <v>0</v>
      </c>
      <c r="K166" s="108">
        <f t="shared" si="70"/>
        <v>0</v>
      </c>
      <c r="L166" s="108">
        <f t="shared" si="70"/>
        <v>0</v>
      </c>
      <c r="M166" s="108">
        <f t="shared" si="70"/>
        <v>0</v>
      </c>
      <c r="N166" s="108">
        <f t="shared" si="70"/>
        <v>0</v>
      </c>
      <c r="O166" s="108">
        <f t="shared" si="70"/>
        <v>0</v>
      </c>
      <c r="P166" s="108">
        <f t="shared" si="70"/>
        <v>0</v>
      </c>
      <c r="Q166" s="108">
        <f t="shared" si="70"/>
        <v>0</v>
      </c>
      <c r="R166" s="108">
        <f t="shared" ref="R166:Y166" si="71">R161-R162-R164-R165</f>
        <v>0</v>
      </c>
      <c r="S166" s="108">
        <f t="shared" si="71"/>
        <v>0</v>
      </c>
      <c r="T166" s="108">
        <f t="shared" si="71"/>
        <v>0</v>
      </c>
      <c r="U166" s="108">
        <f t="shared" si="71"/>
        <v>0</v>
      </c>
      <c r="V166" s="108">
        <f t="shared" si="71"/>
        <v>0</v>
      </c>
      <c r="W166" s="108">
        <f t="shared" si="71"/>
        <v>0</v>
      </c>
      <c r="X166" s="108">
        <f t="shared" si="71"/>
        <v>0</v>
      </c>
      <c r="Y166" s="108">
        <f t="shared" si="71"/>
        <v>0</v>
      </c>
      <c r="Z166" s="108">
        <f t="shared" ref="Z166:AA166" si="72">Z161-Z162-Z164-Z165</f>
        <v>0</v>
      </c>
      <c r="AA166" s="108">
        <f t="shared" si="72"/>
        <v>0</v>
      </c>
    </row>
    <row r="167" spans="3:27" outlineLevel="1">
      <c r="C167" s="67" t="s">
        <v>175</v>
      </c>
      <c r="E167" s="17">
        <f t="shared" si="54"/>
        <v>0</v>
      </c>
      <c r="F167" s="116"/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  <c r="W167" s="106"/>
      <c r="X167" s="106"/>
      <c r="Y167" s="106"/>
      <c r="Z167" s="106"/>
      <c r="AA167" s="106"/>
    </row>
    <row r="168" spans="3:27" outlineLevel="1">
      <c r="C168" s="67" t="s">
        <v>176</v>
      </c>
      <c r="E168" s="17">
        <f t="shared" si="54"/>
        <v>0</v>
      </c>
      <c r="F168" s="116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  <c r="W168" s="106"/>
      <c r="X168" s="106"/>
      <c r="Y168" s="106"/>
      <c r="Z168" s="106"/>
      <c r="AA168" s="106"/>
    </row>
    <row r="169" spans="3:27" outlineLevel="1">
      <c r="C169" s="107" t="s">
        <v>177</v>
      </c>
      <c r="E169" s="51">
        <f t="shared" si="54"/>
        <v>0</v>
      </c>
      <c r="F169" s="105"/>
      <c r="G169" s="108">
        <f>-G167+G168</f>
        <v>0</v>
      </c>
      <c r="H169" s="108">
        <f t="shared" ref="H169:Q169" si="73">-H167+H168</f>
        <v>0</v>
      </c>
      <c r="I169" s="108">
        <f t="shared" si="73"/>
        <v>0</v>
      </c>
      <c r="J169" s="108">
        <f t="shared" si="73"/>
        <v>0</v>
      </c>
      <c r="K169" s="108">
        <f t="shared" si="73"/>
        <v>0</v>
      </c>
      <c r="L169" s="108">
        <f t="shared" si="73"/>
        <v>0</v>
      </c>
      <c r="M169" s="108">
        <f t="shared" si="73"/>
        <v>0</v>
      </c>
      <c r="N169" s="108">
        <f t="shared" si="73"/>
        <v>0</v>
      </c>
      <c r="O169" s="108">
        <f t="shared" si="73"/>
        <v>0</v>
      </c>
      <c r="P169" s="108">
        <f t="shared" si="73"/>
        <v>0</v>
      </c>
      <c r="Q169" s="108">
        <f t="shared" si="73"/>
        <v>0</v>
      </c>
      <c r="R169" s="108">
        <f t="shared" ref="R169:Y169" si="74">-R167+R168</f>
        <v>0</v>
      </c>
      <c r="S169" s="108">
        <f t="shared" si="74"/>
        <v>0</v>
      </c>
      <c r="T169" s="108">
        <f t="shared" si="74"/>
        <v>0</v>
      </c>
      <c r="U169" s="108">
        <f t="shared" si="74"/>
        <v>0</v>
      </c>
      <c r="V169" s="108">
        <f t="shared" si="74"/>
        <v>0</v>
      </c>
      <c r="W169" s="108">
        <f t="shared" si="74"/>
        <v>0</v>
      </c>
      <c r="X169" s="108">
        <f t="shared" si="74"/>
        <v>0</v>
      </c>
      <c r="Y169" s="108">
        <f t="shared" si="74"/>
        <v>0</v>
      </c>
      <c r="Z169" s="108">
        <f t="shared" ref="Z169:AA169" si="75">-Z167+Z168</f>
        <v>0</v>
      </c>
      <c r="AA169" s="108">
        <f t="shared" si="75"/>
        <v>0</v>
      </c>
    </row>
    <row r="170" spans="3:27" outlineLevel="1">
      <c r="C170" s="109" t="s">
        <v>178</v>
      </c>
      <c r="E170" s="36" t="e">
        <f>IRR(F170:Q170)</f>
        <v>#NUM!</v>
      </c>
      <c r="F170" s="105">
        <v>-1E-10</v>
      </c>
      <c r="G170" s="110">
        <f>G166+G169</f>
        <v>0</v>
      </c>
      <c r="H170" s="110">
        <f t="shared" ref="H170:Q170" si="76">H166+H169</f>
        <v>0</v>
      </c>
      <c r="I170" s="110">
        <f t="shared" si="76"/>
        <v>0</v>
      </c>
      <c r="J170" s="110">
        <f t="shared" si="76"/>
        <v>0</v>
      </c>
      <c r="K170" s="110">
        <f t="shared" si="76"/>
        <v>0</v>
      </c>
      <c r="L170" s="110">
        <f t="shared" si="76"/>
        <v>0</v>
      </c>
      <c r="M170" s="110">
        <f t="shared" si="76"/>
        <v>0</v>
      </c>
      <c r="N170" s="110">
        <f t="shared" si="76"/>
        <v>0</v>
      </c>
      <c r="O170" s="110">
        <f t="shared" si="76"/>
        <v>0</v>
      </c>
      <c r="P170" s="110">
        <f t="shared" si="76"/>
        <v>0</v>
      </c>
      <c r="Q170" s="110">
        <f t="shared" si="76"/>
        <v>0</v>
      </c>
      <c r="R170" s="110">
        <f t="shared" ref="R170:Y170" si="77">R166+R169</f>
        <v>0</v>
      </c>
      <c r="S170" s="110">
        <f t="shared" si="77"/>
        <v>0</v>
      </c>
      <c r="T170" s="110">
        <f t="shared" si="77"/>
        <v>0</v>
      </c>
      <c r="U170" s="110">
        <f t="shared" si="77"/>
        <v>0</v>
      </c>
      <c r="V170" s="110">
        <f t="shared" si="77"/>
        <v>0</v>
      </c>
      <c r="W170" s="110">
        <f t="shared" si="77"/>
        <v>0</v>
      </c>
      <c r="X170" s="110">
        <f t="shared" si="77"/>
        <v>0</v>
      </c>
      <c r="Y170" s="110">
        <f t="shared" si="77"/>
        <v>0</v>
      </c>
      <c r="Z170" s="110">
        <f t="shared" ref="Z170:AA170" si="78">Z166+Z169</f>
        <v>0</v>
      </c>
      <c r="AA170" s="110">
        <f t="shared" si="78"/>
        <v>0</v>
      </c>
    </row>
    <row r="171" spans="3:27" outlineLevel="1">
      <c r="C171" s="114" t="s">
        <v>179</v>
      </c>
      <c r="E171" s="35"/>
      <c r="F171" s="105"/>
      <c r="G171" s="115">
        <f>G170</f>
        <v>0</v>
      </c>
      <c r="H171" s="115">
        <f>G171+H170</f>
        <v>0</v>
      </c>
      <c r="I171" s="115">
        <f t="shared" ref="I171:Q171" si="79">H171+I170</f>
        <v>0</v>
      </c>
      <c r="J171" s="115">
        <f t="shared" si="79"/>
        <v>0</v>
      </c>
      <c r="K171" s="115">
        <f t="shared" si="79"/>
        <v>0</v>
      </c>
      <c r="L171" s="115">
        <f t="shared" si="79"/>
        <v>0</v>
      </c>
      <c r="M171" s="115">
        <f t="shared" si="79"/>
        <v>0</v>
      </c>
      <c r="N171" s="115">
        <f t="shared" si="79"/>
        <v>0</v>
      </c>
      <c r="O171" s="115">
        <f t="shared" si="79"/>
        <v>0</v>
      </c>
      <c r="P171" s="115">
        <f t="shared" si="79"/>
        <v>0</v>
      </c>
      <c r="Q171" s="115">
        <f t="shared" si="79"/>
        <v>0</v>
      </c>
      <c r="R171" s="115">
        <f t="shared" ref="R171" si="80">Q171+R170</f>
        <v>0</v>
      </c>
      <c r="S171" s="115">
        <f t="shared" ref="S171" si="81">R171+S170</f>
        <v>0</v>
      </c>
      <c r="T171" s="115">
        <f t="shared" ref="T171" si="82">S171+T170</f>
        <v>0</v>
      </c>
      <c r="U171" s="115">
        <f t="shared" ref="U171" si="83">T171+U170</f>
        <v>0</v>
      </c>
      <c r="V171" s="115">
        <f t="shared" ref="V171" si="84">U171+V170</f>
        <v>0</v>
      </c>
      <c r="W171" s="115">
        <f t="shared" ref="W171" si="85">V171+W170</f>
        <v>0</v>
      </c>
      <c r="X171" s="115">
        <f t="shared" ref="X171:AA171" si="86">W171+X170</f>
        <v>0</v>
      </c>
      <c r="Y171" s="115">
        <f t="shared" si="86"/>
        <v>0</v>
      </c>
      <c r="Z171" s="115">
        <f t="shared" si="86"/>
        <v>0</v>
      </c>
      <c r="AA171" s="115">
        <f t="shared" si="86"/>
        <v>0</v>
      </c>
    </row>
    <row r="172" spans="3:27" ht="1.5" customHeight="1" outlineLevel="1">
      <c r="G172" s="66">
        <f>IF(G171&lt;0,"",IF(SUM($F$172:F172)=1,"",1))</f>
        <v>1</v>
      </c>
      <c r="H172" s="66" t="str">
        <f>IF(H171&lt;0,"",IF(SUM($F$172:G172)=1,"",1))</f>
        <v/>
      </c>
      <c r="I172" s="66" t="str">
        <f>IF(I171&lt;0,"",IF(SUM($F$172:H172)=1,"",1))</f>
        <v/>
      </c>
      <c r="J172" s="66" t="str">
        <f>IF(J171&lt;0,"",IF(SUM($F$172:I172)=1,"",1))</f>
        <v/>
      </c>
      <c r="K172" s="66" t="str">
        <f>IF(K171&lt;0,"",IF(SUM($F$172:J172)=1,"",1))</f>
        <v/>
      </c>
      <c r="L172" s="66" t="str">
        <f>IF(L171&lt;0,"",IF(SUM($F$172:K172)=1,"",1))</f>
        <v/>
      </c>
      <c r="M172" s="66" t="str">
        <f>IF(M171&lt;0,"",IF(SUM($F$172:L172)=1,"",1))</f>
        <v/>
      </c>
      <c r="N172" s="66" t="str">
        <f>IF(N171&lt;0,"",IF(SUM($F$172:M172)=1,"",1))</f>
        <v/>
      </c>
      <c r="O172" s="66" t="str">
        <f>IF(O171&lt;0,"",IF(SUM($F$172:N172)=1,"",1))</f>
        <v/>
      </c>
      <c r="P172" s="66" t="str">
        <f>IF(P171&lt;0,"",IF(SUM($F$172:O172)=1,"",1))</f>
        <v/>
      </c>
      <c r="Q172" s="66" t="str">
        <f>IF(Q171&lt;0,"",IF(SUM($F$172:P172)=1,"",1))</f>
        <v/>
      </c>
      <c r="R172" s="66" t="str">
        <f>IF(R171&lt;0,"",IF(SUM($F$172:Q172)=1,"",1))</f>
        <v/>
      </c>
      <c r="S172" s="66" t="str">
        <f>IF(S171&lt;0,"",IF(SUM($F$172:R172)=1,"",1))</f>
        <v/>
      </c>
      <c r="T172" s="66" t="str">
        <f>IF(T171&lt;0,"",IF(SUM($F$172:S172)=1,"",1))</f>
        <v/>
      </c>
      <c r="U172" s="66" t="str">
        <f>IF(U171&lt;0,"",IF(SUM($F$172:T172)=1,"",1))</f>
        <v/>
      </c>
      <c r="V172" s="66" t="str">
        <f>IF(V171&lt;0,"",IF(SUM($F$172:U172)=1,"",1))</f>
        <v/>
      </c>
      <c r="W172" s="66" t="str">
        <f>IF(W171&lt;0,"",IF(SUM($F$172:V172)=1,"",1))</f>
        <v/>
      </c>
      <c r="X172" s="66" t="str">
        <f>IF(X171&lt;0,"",IF(SUM($F$172:W172)=1,"",1))</f>
        <v/>
      </c>
      <c r="Y172" s="66" t="str">
        <f>IF(Y171&lt;0,"",IF(SUM($F$172:X172)=1,"",1))</f>
        <v/>
      </c>
      <c r="Z172" s="66" t="str">
        <f>IF(Z171&lt;0,"",IF(SUM($F$172:Y172)=1,"",1))</f>
        <v/>
      </c>
      <c r="AA172" s="66" t="str">
        <f>IF(AA171&lt;0,"",IF(SUM($F$172:Z172)=1,"",1))</f>
        <v/>
      </c>
    </row>
    <row r="173" spans="3:27" s="117" customFormat="1" ht="1.5" customHeight="1" outlineLevel="1">
      <c r="G173" s="117" t="e">
        <f>IF(G172=1,(ABS(F171)+G171)/G171*365,0)</f>
        <v>#DIV/0!</v>
      </c>
      <c r="H173" s="117">
        <f t="shared" ref="H173:Q173" si="87">IF(H172=1,(ABS(G171)+H171)/H171*365,0)</f>
        <v>0</v>
      </c>
      <c r="I173" s="117">
        <f t="shared" si="87"/>
        <v>0</v>
      </c>
      <c r="J173" s="117">
        <f t="shared" si="87"/>
        <v>0</v>
      </c>
      <c r="K173" s="117">
        <f t="shared" si="87"/>
        <v>0</v>
      </c>
      <c r="L173" s="117">
        <f t="shared" si="87"/>
        <v>0</v>
      </c>
      <c r="M173" s="117">
        <f t="shared" si="87"/>
        <v>0</v>
      </c>
      <c r="N173" s="117">
        <f t="shared" si="87"/>
        <v>0</v>
      </c>
      <c r="O173" s="117">
        <f t="shared" si="87"/>
        <v>0</v>
      </c>
      <c r="P173" s="117">
        <f t="shared" si="87"/>
        <v>0</v>
      </c>
      <c r="Q173" s="117">
        <f t="shared" si="87"/>
        <v>0</v>
      </c>
      <c r="R173" s="117">
        <f t="shared" ref="R173" si="88">IF(R172=1,(ABS(Q171)+R171)/R171*365,0)</f>
        <v>0</v>
      </c>
      <c r="S173" s="117">
        <f t="shared" ref="S173" si="89">IF(S172=1,(ABS(R171)+S171)/S171*365,0)</f>
        <v>0</v>
      </c>
      <c r="T173" s="117">
        <f t="shared" ref="T173" si="90">IF(T172=1,(ABS(S171)+T171)/T171*365,0)</f>
        <v>0</v>
      </c>
      <c r="U173" s="117">
        <f t="shared" ref="U173" si="91">IF(U172=1,(ABS(T171)+U171)/U171*365,0)</f>
        <v>0</v>
      </c>
      <c r="V173" s="117">
        <f t="shared" ref="V173" si="92">IF(V172=1,(ABS(U171)+V171)/V171*365,0)</f>
        <v>0</v>
      </c>
      <c r="W173" s="117">
        <f t="shared" ref="W173" si="93">IF(W172=1,(ABS(V171)+W171)/W171*365,0)</f>
        <v>0</v>
      </c>
      <c r="X173" s="117">
        <f t="shared" ref="X173:AA173" si="94">IF(X172=1,(ABS(W171)+X171)/X171*365,0)</f>
        <v>0</v>
      </c>
      <c r="Y173" s="117">
        <f t="shared" si="94"/>
        <v>0</v>
      </c>
      <c r="Z173" s="117">
        <f t="shared" si="94"/>
        <v>0</v>
      </c>
      <c r="AA173" s="117">
        <f t="shared" si="94"/>
        <v>0</v>
      </c>
    </row>
    <row r="174" spans="3:27" outlineLevel="1">
      <c r="C174" s="67" t="s">
        <v>180</v>
      </c>
      <c r="E174" s="34"/>
    </row>
    <row r="175" spans="3:27" outlineLevel="1">
      <c r="C175" s="109" t="s">
        <v>181</v>
      </c>
      <c r="E175" s="8">
        <f>NPV(E174,G170:Q170)</f>
        <v>0</v>
      </c>
    </row>
    <row r="176" spans="3:27" outlineLevel="1"/>
    <row r="177" spans="3:27" ht="12.65" customHeight="1" outlineLevel="1">
      <c r="C177" s="160" t="s">
        <v>55</v>
      </c>
      <c r="E177" s="161" t="s">
        <v>56</v>
      </c>
      <c r="G177" s="2">
        <v>1</v>
      </c>
      <c r="H177" s="2">
        <v>2</v>
      </c>
      <c r="I177" s="2">
        <v>3</v>
      </c>
      <c r="J177" s="2">
        <v>4</v>
      </c>
      <c r="K177" s="2">
        <v>5</v>
      </c>
      <c r="L177" s="2">
        <v>6</v>
      </c>
      <c r="M177" s="2">
        <v>7</v>
      </c>
      <c r="N177" s="2">
        <v>8</v>
      </c>
      <c r="O177" s="2">
        <v>9</v>
      </c>
      <c r="P177" s="2">
        <v>10</v>
      </c>
      <c r="Q177" s="2">
        <v>11</v>
      </c>
      <c r="R177" s="2">
        <v>12</v>
      </c>
      <c r="S177" s="2">
        <v>13</v>
      </c>
      <c r="T177" s="2">
        <v>14</v>
      </c>
      <c r="U177" s="2">
        <v>15</v>
      </c>
      <c r="V177" s="2">
        <v>16</v>
      </c>
      <c r="W177" s="2">
        <v>17</v>
      </c>
      <c r="X177" s="2">
        <v>18</v>
      </c>
      <c r="Y177" s="2">
        <v>19</v>
      </c>
      <c r="Z177" s="2">
        <v>20</v>
      </c>
      <c r="AA177" s="2">
        <v>21</v>
      </c>
    </row>
    <row r="178" spans="3:27" outlineLevel="1">
      <c r="C178" s="160"/>
      <c r="E178" s="161"/>
      <c r="G178" s="2">
        <v>2027</v>
      </c>
      <c r="H178" s="2">
        <v>2028</v>
      </c>
      <c r="I178" s="2">
        <v>2029</v>
      </c>
      <c r="J178" s="2">
        <v>2030</v>
      </c>
      <c r="K178" s="2">
        <v>2031</v>
      </c>
      <c r="L178" s="2">
        <v>2032</v>
      </c>
      <c r="M178" s="2">
        <v>2033</v>
      </c>
      <c r="N178" s="2">
        <v>2034</v>
      </c>
      <c r="O178" s="2">
        <v>2035</v>
      </c>
      <c r="P178" s="2">
        <v>2036</v>
      </c>
      <c r="Q178" s="2">
        <v>2037</v>
      </c>
      <c r="R178" s="2">
        <v>2038</v>
      </c>
      <c r="S178" s="2">
        <v>2039</v>
      </c>
      <c r="T178" s="2">
        <v>2040</v>
      </c>
      <c r="U178" s="2">
        <v>2041</v>
      </c>
      <c r="V178" s="2">
        <v>2042</v>
      </c>
      <c r="W178" s="2">
        <v>2043</v>
      </c>
      <c r="X178" s="2">
        <v>2044</v>
      </c>
      <c r="Y178" s="2">
        <v>2045</v>
      </c>
      <c r="Z178" s="2">
        <v>2046</v>
      </c>
      <c r="AA178" s="2">
        <v>2047</v>
      </c>
    </row>
    <row r="179" spans="3:27" ht="3" customHeight="1" outlineLevel="1"/>
    <row r="180" spans="3:27" outlineLevel="1">
      <c r="C180" s="67" t="s">
        <v>182</v>
      </c>
      <c r="E180" s="17">
        <f t="shared" ref="E180:E185" si="95">SUM(G180:Q180)</f>
        <v>0</v>
      </c>
      <c r="F180" s="11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  <c r="U180" s="106"/>
      <c r="V180" s="106"/>
      <c r="W180" s="106"/>
      <c r="X180" s="106"/>
      <c r="Y180" s="106"/>
      <c r="Z180" s="106"/>
      <c r="AA180" s="106"/>
    </row>
    <row r="181" spans="3:27" outlineLevel="1">
      <c r="C181" s="67" t="s">
        <v>183</v>
      </c>
      <c r="E181" s="17">
        <f t="shared" si="95"/>
        <v>0</v>
      </c>
      <c r="F181" s="11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  <c r="Q181" s="106"/>
      <c r="R181" s="106"/>
      <c r="S181" s="106"/>
      <c r="T181" s="106"/>
      <c r="U181" s="106"/>
      <c r="V181" s="106"/>
      <c r="W181" s="106"/>
      <c r="X181" s="106"/>
      <c r="Y181" s="106"/>
      <c r="Z181" s="106"/>
      <c r="AA181" s="106"/>
    </row>
    <row r="182" spans="3:27" outlineLevel="1">
      <c r="C182" s="67" t="s">
        <v>184</v>
      </c>
      <c r="E182" s="17">
        <f t="shared" si="95"/>
        <v>0</v>
      </c>
      <c r="F182" s="116"/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6"/>
      <c r="R182" s="106"/>
      <c r="S182" s="106"/>
      <c r="T182" s="106"/>
      <c r="U182" s="106"/>
      <c r="V182" s="106"/>
      <c r="W182" s="106"/>
      <c r="X182" s="106"/>
      <c r="Y182" s="106"/>
      <c r="Z182" s="106"/>
      <c r="AA182" s="106"/>
    </row>
    <row r="183" spans="3:27" outlineLevel="1">
      <c r="C183" s="67" t="s">
        <v>185</v>
      </c>
      <c r="E183" s="17">
        <f t="shared" si="95"/>
        <v>0</v>
      </c>
      <c r="F183" s="11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  <c r="U183" s="106"/>
      <c r="V183" s="106"/>
      <c r="W183" s="106"/>
      <c r="X183" s="106"/>
      <c r="Y183" s="106"/>
      <c r="Z183" s="106"/>
      <c r="AA183" s="106"/>
    </row>
    <row r="184" spans="3:27" outlineLevel="1">
      <c r="C184" s="67" t="s">
        <v>186</v>
      </c>
      <c r="E184" s="17">
        <f t="shared" si="95"/>
        <v>0</v>
      </c>
      <c r="F184" s="11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6"/>
      <c r="R184" s="106"/>
      <c r="S184" s="106"/>
      <c r="T184" s="106"/>
      <c r="U184" s="106"/>
      <c r="V184" s="106"/>
      <c r="W184" s="106"/>
      <c r="X184" s="106"/>
      <c r="Y184" s="106"/>
      <c r="Z184" s="106"/>
      <c r="AA184" s="106"/>
    </row>
    <row r="185" spans="3:27" outlineLevel="1">
      <c r="C185" s="67" t="s">
        <v>187</v>
      </c>
      <c r="E185" s="17">
        <f t="shared" si="95"/>
        <v>0</v>
      </c>
      <c r="F185" s="11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06"/>
      <c r="S185" s="106"/>
      <c r="T185" s="106"/>
      <c r="U185" s="106"/>
      <c r="V185" s="106"/>
      <c r="W185" s="106"/>
      <c r="X185" s="106"/>
      <c r="Y185" s="106"/>
      <c r="Z185" s="106"/>
      <c r="AA185" s="106"/>
    </row>
    <row r="186" spans="3:27" outlineLevel="1">
      <c r="C186" s="109" t="s">
        <v>188</v>
      </c>
      <c r="E186" s="36" t="e">
        <f>IRR(F186:Q186)</f>
        <v>#NUM!</v>
      </c>
      <c r="F186" s="105">
        <v>-1E-10</v>
      </c>
      <c r="G186" s="110">
        <f>-G180+G181-G182+G183+G184+G185</f>
        <v>0</v>
      </c>
      <c r="H186" s="110">
        <f t="shared" ref="H186:Q186" si="96">-H180+H181-H182+H183+H184+H185</f>
        <v>0</v>
      </c>
      <c r="I186" s="110">
        <f t="shared" si="96"/>
        <v>0</v>
      </c>
      <c r="J186" s="110">
        <f t="shared" si="96"/>
        <v>0</v>
      </c>
      <c r="K186" s="110">
        <f t="shared" si="96"/>
        <v>0</v>
      </c>
      <c r="L186" s="110">
        <f t="shared" si="96"/>
        <v>0</v>
      </c>
      <c r="M186" s="110">
        <f t="shared" si="96"/>
        <v>0</v>
      </c>
      <c r="N186" s="110">
        <f t="shared" si="96"/>
        <v>0</v>
      </c>
      <c r="O186" s="110">
        <f t="shared" si="96"/>
        <v>0</v>
      </c>
      <c r="P186" s="110">
        <f t="shared" si="96"/>
        <v>0</v>
      </c>
      <c r="Q186" s="110">
        <f t="shared" si="96"/>
        <v>0</v>
      </c>
      <c r="R186" s="110">
        <f t="shared" ref="R186:Y186" si="97">-R180+R181-R182+R183+R184+R185</f>
        <v>0</v>
      </c>
      <c r="S186" s="110">
        <f t="shared" si="97"/>
        <v>0</v>
      </c>
      <c r="T186" s="110">
        <f t="shared" si="97"/>
        <v>0</v>
      </c>
      <c r="U186" s="110">
        <f t="shared" si="97"/>
        <v>0</v>
      </c>
      <c r="V186" s="110">
        <f t="shared" si="97"/>
        <v>0</v>
      </c>
      <c r="W186" s="110">
        <f t="shared" si="97"/>
        <v>0</v>
      </c>
      <c r="X186" s="110">
        <f t="shared" si="97"/>
        <v>0</v>
      </c>
      <c r="Y186" s="110">
        <f t="shared" si="97"/>
        <v>0</v>
      </c>
      <c r="Z186" s="110">
        <f t="shared" ref="Z186:AA186" si="98">-Z180+Z181-Z182+Z183+Z184+Z185</f>
        <v>0</v>
      </c>
      <c r="AA186" s="110">
        <f t="shared" si="98"/>
        <v>0</v>
      </c>
    </row>
    <row r="187" spans="3:27" outlineLevel="1">
      <c r="C187" s="114" t="s">
        <v>189</v>
      </c>
      <c r="E187" s="35"/>
      <c r="F187" s="105"/>
      <c r="G187" s="115">
        <f>G186</f>
        <v>0</v>
      </c>
      <c r="H187" s="115">
        <f>G187+H186</f>
        <v>0</v>
      </c>
      <c r="I187" s="115">
        <f t="shared" ref="I187" si="99">H187+I186</f>
        <v>0</v>
      </c>
      <c r="J187" s="115">
        <f t="shared" ref="J187" si="100">I187+J186</f>
        <v>0</v>
      </c>
      <c r="K187" s="115">
        <f t="shared" ref="K187" si="101">J187+K186</f>
        <v>0</v>
      </c>
      <c r="L187" s="115">
        <f t="shared" ref="L187" si="102">K187+L186</f>
        <v>0</v>
      </c>
      <c r="M187" s="115">
        <f t="shared" ref="M187" si="103">L187+M186</f>
        <v>0</v>
      </c>
      <c r="N187" s="115">
        <f t="shared" ref="N187" si="104">M187+N186</f>
        <v>0</v>
      </c>
      <c r="O187" s="115">
        <f t="shared" ref="O187" si="105">N187+O186</f>
        <v>0</v>
      </c>
      <c r="P187" s="115">
        <f t="shared" ref="P187" si="106">O187+P186</f>
        <v>0</v>
      </c>
      <c r="Q187" s="115">
        <f t="shared" ref="Q187" si="107">P187+Q186</f>
        <v>0</v>
      </c>
      <c r="R187" s="115">
        <f t="shared" ref="R187" si="108">Q187+R186</f>
        <v>0</v>
      </c>
      <c r="S187" s="115">
        <f t="shared" ref="S187" si="109">R187+S186</f>
        <v>0</v>
      </c>
      <c r="T187" s="115">
        <f t="shared" ref="T187" si="110">S187+T186</f>
        <v>0</v>
      </c>
      <c r="U187" s="115">
        <f t="shared" ref="U187" si="111">T187+U186</f>
        <v>0</v>
      </c>
      <c r="V187" s="115">
        <f t="shared" ref="V187" si="112">U187+V186</f>
        <v>0</v>
      </c>
      <c r="W187" s="115">
        <f t="shared" ref="W187" si="113">V187+W186</f>
        <v>0</v>
      </c>
      <c r="X187" s="115">
        <f t="shared" ref="X187:AA187" si="114">W187+X186</f>
        <v>0</v>
      </c>
      <c r="Y187" s="115">
        <f t="shared" si="114"/>
        <v>0</v>
      </c>
      <c r="Z187" s="115">
        <f t="shared" si="114"/>
        <v>0</v>
      </c>
      <c r="AA187" s="115">
        <f t="shared" si="114"/>
        <v>0</v>
      </c>
    </row>
  </sheetData>
  <mergeCells count="12">
    <mergeCell ref="C177:C178"/>
    <mergeCell ref="E177:E178"/>
    <mergeCell ref="C10:C11"/>
    <mergeCell ref="E10:E11"/>
    <mergeCell ref="D5:G5"/>
    <mergeCell ref="D6:G6"/>
    <mergeCell ref="C158:C159"/>
    <mergeCell ref="E158:E159"/>
    <mergeCell ref="E28:E29"/>
    <mergeCell ref="C28:C29"/>
    <mergeCell ref="C107:C108"/>
    <mergeCell ref="E107:E108"/>
  </mergeCells>
  <phoneticPr fontId="7" type="noConversion"/>
  <conditionalFormatting sqref="E153">
    <cfRule type="cellIs" dxfId="5" priority="4" operator="lessThan">
      <formula>0</formula>
    </cfRule>
    <cfRule type="cellIs" dxfId="4" priority="5" operator="greaterThan">
      <formula>0</formula>
    </cfRule>
    <cfRule type="cellIs" dxfId="3" priority="6" operator="equal">
      <formula>0</formula>
    </cfRule>
  </conditionalFormatting>
  <conditionalFormatting sqref="G153:AA153">
    <cfRule type="cellIs" dxfId="2" priority="1" operator="lessThan">
      <formula>0</formula>
    </cfRule>
    <cfRule type="cellIs" dxfId="1" priority="2" operator="greaterThan">
      <formula>0</formula>
    </cfRule>
    <cfRule type="cellIs" dxfId="0" priority="3" operator="equal">
      <formula>0</formula>
    </cfRule>
  </conditionalFormatting>
  <pageMargins left="0.7" right="0.7" top="0.75" bottom="0.75" header="0.3" footer="0.3"/>
  <pageSetup paperSize="9" scale="51" orientation="landscape" r:id="rId1"/>
  <headerFooter>
    <oddFooter>&amp;C_x000D_&amp;1#&amp;"Calibri"&amp;10&amp;K000000 C1 - Restreint (utilisateur habilité)</oddFooter>
  </headerFooter>
  <rowBreaks count="1" manualBreakCount="1">
    <brk id="102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015E-4CA7-49C3-9A78-1E2FC551CC82}">
  <sheetPr>
    <tabColor rgb="FF2C4C94"/>
  </sheetPr>
  <dimension ref="A1:P61"/>
  <sheetViews>
    <sheetView showGridLines="0" tabSelected="1" zoomScale="85" zoomScaleNormal="85" zoomScaleSheetLayoutView="100" workbookViewId="0">
      <selection activeCell="U20" sqref="U20"/>
    </sheetView>
  </sheetViews>
  <sheetFormatPr baseColWidth="10" defaultColWidth="10.81640625" defaultRowHeight="10.5" outlineLevelRow="1"/>
  <cols>
    <col min="1" max="1" width="2.54296875" style="1" customWidth="1"/>
    <col min="2" max="2" width="1.7265625" style="1" customWidth="1"/>
    <col min="3" max="3" width="17" style="1" customWidth="1"/>
    <col min="4" max="4" width="15.54296875" style="1" customWidth="1"/>
    <col min="5" max="5" width="13.54296875" style="1" customWidth="1"/>
    <col min="6" max="6" width="61.453125" style="1" customWidth="1"/>
    <col min="7" max="7" width="11.81640625" style="1" customWidth="1"/>
    <col min="8" max="8" width="12.1796875" style="1" customWidth="1"/>
    <col min="9" max="9" width="12.54296875" style="1" customWidth="1"/>
    <col min="10" max="11" width="12.1796875" style="1" customWidth="1"/>
    <col min="12" max="13" width="13" style="1" customWidth="1"/>
    <col min="14" max="14" width="12.6328125" style="1" customWidth="1"/>
    <col min="15" max="16384" width="10.81640625" style="1"/>
  </cols>
  <sheetData>
    <row r="1" spans="1:16">
      <c r="A1" s="12" t="str">
        <f ca="1">UPPER(MID(CELL("filename",A1),FIND("[",CELL("filename",A1))+1,FIND("]",CELL("filename",A1))-FIND("[",CELL("filename",A1))-5))</f>
        <v>COPIE DE ANNEXE_VNF_CONCESSION.GRAND NARBONNE_FORMULAIRES.FINANCIERS.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>
      <c r="A2" s="13" t="str">
        <f ca="1">UPPER(MID(CELL("filename",A2),FIND("]",CELL("filename",A2))+1,LEN(CELL("filename",A2))))</f>
        <v>3.1 - PPI € CONSTANTS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4" customHeight="1"/>
    <row r="5" spans="1:16">
      <c r="C5" s="44" t="s">
        <v>7</v>
      </c>
      <c r="D5" s="165" t="str">
        <f>'2 - CEP Global '!D5</f>
        <v>[à préciser]</v>
      </c>
      <c r="E5" s="165"/>
    </row>
    <row r="6" spans="1:16">
      <c r="C6" s="44" t="s">
        <v>8</v>
      </c>
      <c r="D6" s="165" t="str">
        <f>'2 - CEP Global '!D6</f>
        <v>[à préciser]</v>
      </c>
      <c r="E6" s="165"/>
    </row>
    <row r="8" spans="1:16">
      <c r="A8" s="49" t="s">
        <v>53</v>
      </c>
      <c r="B8" s="49" t="s">
        <v>190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</row>
    <row r="9" spans="1:16" outlineLevel="1"/>
    <row r="10" spans="1:16" s="20" customFormat="1" ht="30.65" customHeight="1" outlineLevel="1">
      <c r="C10" s="56" t="s">
        <v>191</v>
      </c>
      <c r="D10" s="56" t="s">
        <v>192</v>
      </c>
      <c r="E10" s="56" t="s">
        <v>193</v>
      </c>
      <c r="F10" s="56" t="s">
        <v>194</v>
      </c>
      <c r="G10" s="56" t="s">
        <v>195</v>
      </c>
      <c r="H10" s="56" t="s">
        <v>196</v>
      </c>
      <c r="I10" s="56" t="s">
        <v>197</v>
      </c>
      <c r="J10" s="56" t="s">
        <v>198</v>
      </c>
      <c r="K10" s="56" t="s">
        <v>199</v>
      </c>
      <c r="L10" s="56" t="s">
        <v>200</v>
      </c>
      <c r="M10" s="56" t="s">
        <v>201</v>
      </c>
      <c r="N10" s="56" t="s">
        <v>202</v>
      </c>
      <c r="O10" s="56" t="s">
        <v>203</v>
      </c>
    </row>
    <row r="11" spans="1:16" s="18" customFormat="1" outlineLevel="1">
      <c r="C11" s="26"/>
      <c r="D11" s="26"/>
      <c r="E11" s="26"/>
      <c r="F11" s="26"/>
      <c r="G11" s="26"/>
      <c r="H11" s="26"/>
      <c r="I11" s="27"/>
      <c r="J11" s="21"/>
      <c r="K11" s="26"/>
      <c r="L11" s="26"/>
      <c r="M11" s="26"/>
      <c r="N11" s="26"/>
      <c r="O11" s="28"/>
    </row>
    <row r="12" spans="1:16" s="18" customFormat="1" outlineLevel="1">
      <c r="C12" s="26"/>
      <c r="D12" s="26"/>
      <c r="E12" s="26"/>
      <c r="F12" s="26"/>
      <c r="G12" s="26"/>
      <c r="H12" s="26"/>
      <c r="I12" s="27"/>
      <c r="J12" s="21"/>
      <c r="K12" s="26"/>
      <c r="L12" s="26"/>
      <c r="M12" s="26"/>
      <c r="N12" s="26"/>
      <c r="O12" s="28"/>
    </row>
    <row r="13" spans="1:16" s="18" customFormat="1" outlineLevel="1">
      <c r="C13" s="26"/>
      <c r="D13" s="26"/>
      <c r="E13" s="26"/>
      <c r="F13" s="26"/>
      <c r="G13" s="26"/>
      <c r="H13" s="26"/>
      <c r="I13" s="27"/>
      <c r="J13" s="21"/>
      <c r="K13" s="26"/>
      <c r="L13" s="26"/>
      <c r="M13" s="26"/>
      <c r="N13" s="26"/>
      <c r="O13" s="28"/>
    </row>
    <row r="14" spans="1:16" s="18" customFormat="1" outlineLevel="1">
      <c r="C14" s="26"/>
      <c r="D14" s="26"/>
      <c r="E14" s="26"/>
      <c r="F14" s="26"/>
      <c r="G14" s="26"/>
      <c r="H14" s="26"/>
      <c r="I14" s="27"/>
      <c r="J14" s="21"/>
      <c r="K14" s="26"/>
      <c r="L14" s="26"/>
      <c r="M14" s="26"/>
      <c r="N14" s="26"/>
      <c r="O14" s="28"/>
    </row>
    <row r="15" spans="1:16" s="18" customFormat="1" outlineLevel="1">
      <c r="C15" s="26"/>
      <c r="D15" s="26"/>
      <c r="E15" s="26"/>
      <c r="F15" s="26"/>
      <c r="G15" s="26"/>
      <c r="H15" s="26"/>
      <c r="I15" s="27"/>
      <c r="J15" s="21"/>
      <c r="K15" s="26"/>
      <c r="L15" s="26"/>
      <c r="M15" s="26"/>
      <c r="N15" s="26"/>
      <c r="O15" s="28"/>
    </row>
    <row r="16" spans="1:16" s="18" customFormat="1" outlineLevel="1">
      <c r="C16" s="26"/>
      <c r="D16" s="26"/>
      <c r="E16" s="26"/>
      <c r="F16" s="26"/>
      <c r="G16" s="26"/>
      <c r="H16" s="26"/>
      <c r="I16" s="27"/>
      <c r="J16" s="21"/>
      <c r="K16" s="26"/>
      <c r="L16" s="26"/>
      <c r="M16" s="26"/>
      <c r="N16" s="26"/>
      <c r="O16" s="28"/>
    </row>
    <row r="17" spans="3:15" s="18" customFormat="1" outlineLevel="1">
      <c r="C17" s="26"/>
      <c r="D17" s="26"/>
      <c r="E17" s="26"/>
      <c r="F17" s="26"/>
      <c r="G17" s="26"/>
      <c r="H17" s="26"/>
      <c r="I17" s="27"/>
      <c r="J17" s="21"/>
      <c r="K17" s="26"/>
      <c r="L17" s="26"/>
      <c r="M17" s="26"/>
      <c r="N17" s="26"/>
      <c r="O17" s="28"/>
    </row>
    <row r="18" spans="3:15" s="18" customFormat="1" outlineLevel="1">
      <c r="C18" s="26"/>
      <c r="D18" s="26"/>
      <c r="E18" s="26"/>
      <c r="F18" s="26"/>
      <c r="G18" s="26"/>
      <c r="H18" s="26"/>
      <c r="I18" s="27"/>
      <c r="J18" s="21"/>
      <c r="K18" s="26"/>
      <c r="L18" s="26"/>
      <c r="M18" s="26"/>
      <c r="N18" s="26"/>
      <c r="O18" s="28"/>
    </row>
    <row r="19" spans="3:15" s="18" customFormat="1" outlineLevel="1">
      <c r="C19" s="26"/>
      <c r="D19" s="26"/>
      <c r="E19" s="26"/>
      <c r="F19" s="26"/>
      <c r="G19" s="26"/>
      <c r="H19" s="26"/>
      <c r="I19" s="27"/>
      <c r="J19" s="21"/>
      <c r="K19" s="26"/>
      <c r="L19" s="26"/>
      <c r="M19" s="26"/>
      <c r="N19" s="26"/>
      <c r="O19" s="28"/>
    </row>
    <row r="20" spans="3:15" s="18" customFormat="1" outlineLevel="1">
      <c r="C20" s="26"/>
      <c r="D20" s="26"/>
      <c r="E20" s="26"/>
      <c r="F20" s="26"/>
      <c r="G20" s="26"/>
      <c r="H20" s="26"/>
      <c r="I20" s="27"/>
      <c r="J20" s="21"/>
      <c r="K20" s="26"/>
      <c r="L20" s="26"/>
      <c r="M20" s="26"/>
      <c r="N20" s="26"/>
      <c r="O20" s="28"/>
    </row>
    <row r="21" spans="3:15" s="18" customFormat="1" outlineLevel="1">
      <c r="C21" s="26"/>
      <c r="D21" s="26"/>
      <c r="E21" s="26"/>
      <c r="F21" s="26"/>
      <c r="G21" s="26"/>
      <c r="H21" s="26"/>
      <c r="I21" s="27"/>
      <c r="J21" s="21"/>
      <c r="K21" s="26"/>
      <c r="L21" s="26"/>
      <c r="M21" s="26"/>
      <c r="N21" s="26"/>
      <c r="O21" s="28"/>
    </row>
    <row r="22" spans="3:15" s="18" customFormat="1" outlineLevel="1">
      <c r="C22" s="26"/>
      <c r="D22" s="26"/>
      <c r="E22" s="26"/>
      <c r="F22" s="26"/>
      <c r="G22" s="26"/>
      <c r="H22" s="26"/>
      <c r="I22" s="27"/>
      <c r="J22" s="21"/>
      <c r="K22" s="26"/>
      <c r="L22" s="26"/>
      <c r="M22" s="26"/>
      <c r="N22" s="26"/>
      <c r="O22" s="28"/>
    </row>
    <row r="23" spans="3:15" s="18" customFormat="1" outlineLevel="1">
      <c r="C23" s="26"/>
      <c r="D23" s="26"/>
      <c r="E23" s="26"/>
      <c r="F23" s="26"/>
      <c r="G23" s="26"/>
      <c r="H23" s="26"/>
      <c r="I23" s="27"/>
      <c r="J23" s="21"/>
      <c r="K23" s="26"/>
      <c r="L23" s="26"/>
      <c r="M23" s="26"/>
      <c r="N23" s="26"/>
      <c r="O23" s="28"/>
    </row>
    <row r="24" spans="3:15" s="18" customFormat="1" outlineLevel="1">
      <c r="C24" s="26"/>
      <c r="D24" s="26"/>
      <c r="E24" s="26"/>
      <c r="F24" s="26"/>
      <c r="G24" s="26"/>
      <c r="H24" s="26"/>
      <c r="I24" s="27"/>
      <c r="J24" s="21"/>
      <c r="K24" s="26"/>
      <c r="L24" s="26"/>
      <c r="M24" s="26"/>
      <c r="N24" s="26"/>
      <c r="O24" s="28"/>
    </row>
    <row r="25" spans="3:15" s="18" customFormat="1" outlineLevel="1">
      <c r="C25" s="26"/>
      <c r="D25" s="26"/>
      <c r="E25" s="26"/>
      <c r="F25" s="26"/>
      <c r="G25" s="26"/>
      <c r="H25" s="26"/>
      <c r="I25" s="27"/>
      <c r="J25" s="21"/>
      <c r="K25" s="26"/>
      <c r="L25" s="26"/>
      <c r="M25" s="26"/>
      <c r="N25" s="26"/>
      <c r="O25" s="28"/>
    </row>
    <row r="26" spans="3:15" s="18" customFormat="1" outlineLevel="1">
      <c r="C26" s="26"/>
      <c r="D26" s="26"/>
      <c r="E26" s="26"/>
      <c r="F26" s="26"/>
      <c r="G26" s="26"/>
      <c r="H26" s="26"/>
      <c r="I26" s="27"/>
      <c r="J26" s="21"/>
      <c r="K26" s="26"/>
      <c r="L26" s="26"/>
      <c r="M26" s="26"/>
      <c r="N26" s="26"/>
      <c r="O26" s="28"/>
    </row>
    <row r="27" spans="3:15" s="18" customFormat="1" outlineLevel="1">
      <c r="C27" s="26"/>
      <c r="D27" s="26"/>
      <c r="E27" s="26"/>
      <c r="F27" s="26"/>
      <c r="G27" s="26"/>
      <c r="H27" s="26"/>
      <c r="I27" s="27"/>
      <c r="J27" s="21"/>
      <c r="K27" s="26"/>
      <c r="L27" s="26"/>
      <c r="M27" s="26"/>
      <c r="N27" s="26"/>
      <c r="O27" s="28"/>
    </row>
    <row r="28" spans="3:15" s="18" customFormat="1" outlineLevel="1">
      <c r="C28" s="26"/>
      <c r="D28" s="26"/>
      <c r="E28" s="26"/>
      <c r="F28" s="26"/>
      <c r="G28" s="26"/>
      <c r="H28" s="26"/>
      <c r="I28" s="27"/>
      <c r="J28" s="21"/>
      <c r="K28" s="26"/>
      <c r="L28" s="26"/>
      <c r="M28" s="26"/>
      <c r="N28" s="26"/>
      <c r="O28" s="28"/>
    </row>
    <row r="29" spans="3:15" s="18" customFormat="1" outlineLevel="1">
      <c r="C29" s="26"/>
      <c r="D29" s="26"/>
      <c r="E29" s="26"/>
      <c r="F29" s="26"/>
      <c r="G29" s="26"/>
      <c r="H29" s="26"/>
      <c r="I29" s="27"/>
      <c r="J29" s="21"/>
      <c r="K29" s="26"/>
      <c r="L29" s="26"/>
      <c r="M29" s="26"/>
      <c r="N29" s="26"/>
      <c r="O29" s="28"/>
    </row>
    <row r="30" spans="3:15" s="18" customFormat="1" outlineLevel="1">
      <c r="C30" s="26"/>
      <c r="D30" s="26"/>
      <c r="E30" s="26"/>
      <c r="F30" s="26"/>
      <c r="G30" s="26"/>
      <c r="H30" s="26"/>
      <c r="I30" s="27"/>
      <c r="J30" s="21"/>
      <c r="K30" s="26"/>
      <c r="L30" s="26"/>
      <c r="M30" s="26"/>
      <c r="N30" s="26"/>
      <c r="O30" s="28"/>
    </row>
    <row r="31" spans="3:15" s="18" customFormat="1" outlineLevel="1">
      <c r="C31" s="26"/>
      <c r="D31" s="26"/>
      <c r="E31" s="26"/>
      <c r="F31" s="26"/>
      <c r="G31" s="26"/>
      <c r="H31" s="26"/>
      <c r="I31" s="27"/>
      <c r="J31" s="21"/>
      <c r="K31" s="26"/>
      <c r="L31" s="26"/>
      <c r="M31" s="26"/>
      <c r="N31" s="26"/>
      <c r="O31" s="28"/>
    </row>
    <row r="32" spans="3:15" s="18" customFormat="1" outlineLevel="1">
      <c r="C32" s="26"/>
      <c r="D32" s="26"/>
      <c r="E32" s="26"/>
      <c r="F32" s="26"/>
      <c r="G32" s="26"/>
      <c r="H32" s="26"/>
      <c r="I32" s="27"/>
      <c r="J32" s="21"/>
      <c r="K32" s="26"/>
      <c r="L32" s="26"/>
      <c r="M32" s="26"/>
      <c r="N32" s="26"/>
      <c r="O32" s="28"/>
    </row>
    <row r="33" spans="3:15" s="18" customFormat="1" outlineLevel="1">
      <c r="C33" s="26"/>
      <c r="D33" s="26"/>
      <c r="E33" s="26"/>
      <c r="F33" s="26"/>
      <c r="G33" s="26"/>
      <c r="H33" s="26"/>
      <c r="I33" s="27"/>
      <c r="J33" s="21"/>
      <c r="K33" s="26"/>
      <c r="L33" s="26"/>
      <c r="M33" s="26"/>
      <c r="N33" s="26"/>
      <c r="O33" s="28"/>
    </row>
    <row r="34" spans="3:15" s="18" customFormat="1" outlineLevel="1">
      <c r="C34" s="26"/>
      <c r="D34" s="26"/>
      <c r="E34" s="26"/>
      <c r="F34" s="26"/>
      <c r="G34" s="26"/>
      <c r="H34" s="26"/>
      <c r="I34" s="27"/>
      <c r="J34" s="21"/>
      <c r="K34" s="26"/>
      <c r="L34" s="26"/>
      <c r="M34" s="26"/>
      <c r="N34" s="26"/>
      <c r="O34" s="28"/>
    </row>
    <row r="35" spans="3:15" s="18" customFormat="1" outlineLevel="1">
      <c r="C35" s="26"/>
      <c r="D35" s="26"/>
      <c r="E35" s="26"/>
      <c r="F35" s="26"/>
      <c r="G35" s="26"/>
      <c r="H35" s="26"/>
      <c r="I35" s="27"/>
      <c r="J35" s="21"/>
      <c r="K35" s="26"/>
      <c r="L35" s="26"/>
      <c r="M35" s="26"/>
      <c r="N35" s="26"/>
      <c r="O35" s="28"/>
    </row>
    <row r="36" spans="3:15" s="18" customFormat="1" outlineLevel="1">
      <c r="C36" s="26"/>
      <c r="D36" s="26"/>
      <c r="E36" s="26"/>
      <c r="F36" s="26"/>
      <c r="G36" s="26"/>
      <c r="H36" s="26"/>
      <c r="I36" s="27"/>
      <c r="J36" s="21"/>
      <c r="K36" s="26"/>
      <c r="L36" s="26"/>
      <c r="M36" s="26"/>
      <c r="N36" s="26"/>
      <c r="O36" s="28"/>
    </row>
    <row r="37" spans="3:15" s="18" customFormat="1" outlineLevel="1">
      <c r="C37" s="26"/>
      <c r="D37" s="26"/>
      <c r="E37" s="26"/>
      <c r="F37" s="26"/>
      <c r="G37" s="26"/>
      <c r="H37" s="26"/>
      <c r="I37" s="27"/>
      <c r="J37" s="21"/>
      <c r="K37" s="26"/>
      <c r="L37" s="26"/>
      <c r="M37" s="26"/>
      <c r="N37" s="26"/>
      <c r="O37" s="28"/>
    </row>
    <row r="38" spans="3:15" s="18" customFormat="1" outlineLevel="1">
      <c r="C38" s="26"/>
      <c r="D38" s="26"/>
      <c r="E38" s="26"/>
      <c r="F38" s="26"/>
      <c r="G38" s="26"/>
      <c r="H38" s="26"/>
      <c r="I38" s="27"/>
      <c r="J38" s="21"/>
      <c r="K38" s="26"/>
      <c r="L38" s="26"/>
      <c r="M38" s="26"/>
      <c r="N38" s="26"/>
      <c r="O38" s="28"/>
    </row>
    <row r="39" spans="3:15" s="18" customFormat="1" outlineLevel="1">
      <c r="C39" s="26"/>
      <c r="D39" s="26"/>
      <c r="E39" s="26"/>
      <c r="F39" s="26"/>
      <c r="G39" s="26"/>
      <c r="H39" s="26"/>
      <c r="I39" s="27"/>
      <c r="J39" s="21"/>
      <c r="K39" s="26"/>
      <c r="L39" s="26"/>
      <c r="M39" s="26"/>
      <c r="N39" s="26"/>
      <c r="O39" s="28"/>
    </row>
    <row r="40" spans="3:15" s="18" customFormat="1" outlineLevel="1">
      <c r="C40" s="26"/>
      <c r="D40" s="26"/>
      <c r="E40" s="26"/>
      <c r="F40" s="26"/>
      <c r="G40" s="26"/>
      <c r="H40" s="26"/>
      <c r="I40" s="27"/>
      <c r="J40" s="21"/>
      <c r="K40" s="26"/>
      <c r="L40" s="26"/>
      <c r="M40" s="26"/>
      <c r="N40" s="26"/>
      <c r="O40" s="28"/>
    </row>
    <row r="41" spans="3:15" s="18" customFormat="1" outlineLevel="1">
      <c r="C41" s="26"/>
      <c r="D41" s="26"/>
      <c r="E41" s="26"/>
      <c r="F41" s="26"/>
      <c r="G41" s="26"/>
      <c r="H41" s="26"/>
      <c r="I41" s="27"/>
      <c r="J41" s="21"/>
      <c r="K41" s="26"/>
      <c r="L41" s="26"/>
      <c r="M41" s="26"/>
      <c r="N41" s="26"/>
      <c r="O41" s="28"/>
    </row>
    <row r="42" spans="3:15" s="18" customFormat="1" outlineLevel="1">
      <c r="C42" s="26"/>
      <c r="D42" s="26"/>
      <c r="E42" s="26"/>
      <c r="F42" s="26"/>
      <c r="G42" s="26"/>
      <c r="H42" s="26"/>
      <c r="I42" s="27"/>
      <c r="J42" s="21"/>
      <c r="K42" s="26"/>
      <c r="L42" s="26"/>
      <c r="M42" s="26"/>
      <c r="N42" s="26"/>
      <c r="O42" s="28"/>
    </row>
    <row r="43" spans="3:15" s="18" customFormat="1" outlineLevel="1">
      <c r="C43" s="26"/>
      <c r="D43" s="26"/>
      <c r="E43" s="26"/>
      <c r="F43" s="26"/>
      <c r="G43" s="26"/>
      <c r="H43" s="26"/>
      <c r="I43" s="27"/>
      <c r="J43" s="21"/>
      <c r="K43" s="26"/>
      <c r="L43" s="26"/>
      <c r="M43" s="26"/>
      <c r="N43" s="26"/>
      <c r="O43" s="28"/>
    </row>
    <row r="44" spans="3:15" s="18" customFormat="1" outlineLevel="1">
      <c r="C44" s="26"/>
      <c r="D44" s="26"/>
      <c r="E44" s="26"/>
      <c r="F44" s="26"/>
      <c r="G44" s="26"/>
      <c r="H44" s="26"/>
      <c r="I44" s="27"/>
      <c r="J44" s="21"/>
      <c r="K44" s="26"/>
      <c r="L44" s="26"/>
      <c r="M44" s="26"/>
      <c r="N44" s="26"/>
      <c r="O44" s="28"/>
    </row>
    <row r="45" spans="3:15" s="18" customFormat="1" outlineLevel="1">
      <c r="C45" s="26"/>
      <c r="D45" s="26"/>
      <c r="E45" s="26"/>
      <c r="F45" s="26"/>
      <c r="G45" s="26"/>
      <c r="H45" s="26"/>
      <c r="I45" s="27"/>
      <c r="J45" s="21"/>
      <c r="K45" s="26"/>
      <c r="L45" s="26"/>
      <c r="M45" s="26"/>
      <c r="N45" s="26"/>
      <c r="O45" s="28"/>
    </row>
    <row r="46" spans="3:15" s="18" customFormat="1" outlineLevel="1">
      <c r="C46" s="26"/>
      <c r="D46" s="26"/>
      <c r="E46" s="26"/>
      <c r="F46" s="26"/>
      <c r="G46" s="26"/>
      <c r="H46" s="26"/>
      <c r="I46" s="27"/>
      <c r="J46" s="21"/>
      <c r="K46" s="26"/>
      <c r="L46" s="26"/>
      <c r="M46" s="26"/>
      <c r="N46" s="26"/>
      <c r="O46" s="28"/>
    </row>
    <row r="47" spans="3:15" s="18" customFormat="1" outlineLevel="1">
      <c r="C47" s="26"/>
      <c r="D47" s="26"/>
      <c r="E47" s="26"/>
      <c r="F47" s="26"/>
      <c r="G47" s="26"/>
      <c r="H47" s="26"/>
      <c r="I47" s="27"/>
      <c r="J47" s="21"/>
      <c r="K47" s="26"/>
      <c r="L47" s="26"/>
      <c r="M47" s="26"/>
      <c r="N47" s="26"/>
      <c r="O47" s="28"/>
    </row>
    <row r="48" spans="3:15" s="18" customFormat="1" outlineLevel="1">
      <c r="C48" s="26"/>
      <c r="D48" s="26"/>
      <c r="E48" s="26"/>
      <c r="F48" s="26"/>
      <c r="G48" s="26"/>
      <c r="H48" s="26"/>
      <c r="I48" s="27"/>
      <c r="J48" s="21"/>
      <c r="K48" s="26"/>
      <c r="L48" s="26"/>
      <c r="M48" s="26"/>
      <c r="N48" s="26"/>
      <c r="O48" s="28"/>
    </row>
    <row r="49" spans="3:15" s="18" customFormat="1" outlineLevel="1">
      <c r="C49" s="26"/>
      <c r="D49" s="26"/>
      <c r="E49" s="26"/>
      <c r="F49" s="26"/>
      <c r="G49" s="26"/>
      <c r="H49" s="26"/>
      <c r="I49" s="27"/>
      <c r="J49" s="21"/>
      <c r="K49" s="26"/>
      <c r="L49" s="26"/>
      <c r="M49" s="26"/>
      <c r="N49" s="26"/>
      <c r="O49" s="28"/>
    </row>
    <row r="50" spans="3:15" s="18" customFormat="1" outlineLevel="1">
      <c r="C50" s="26"/>
      <c r="D50" s="26"/>
      <c r="E50" s="26"/>
      <c r="F50" s="26"/>
      <c r="G50" s="26"/>
      <c r="H50" s="26"/>
      <c r="I50" s="27"/>
      <c r="J50" s="21"/>
      <c r="K50" s="26"/>
      <c r="L50" s="26"/>
      <c r="M50" s="26"/>
      <c r="N50" s="26"/>
      <c r="O50" s="28"/>
    </row>
    <row r="51" spans="3:15" s="18" customFormat="1" outlineLevel="1">
      <c r="C51" s="26"/>
      <c r="D51" s="26"/>
      <c r="E51" s="26"/>
      <c r="F51" s="26"/>
      <c r="G51" s="26"/>
      <c r="H51" s="26"/>
      <c r="I51" s="27"/>
      <c r="J51" s="21"/>
      <c r="K51" s="26"/>
      <c r="L51" s="26"/>
      <c r="M51" s="26"/>
      <c r="N51" s="26"/>
      <c r="O51" s="28"/>
    </row>
    <row r="52" spans="3:15" s="18" customFormat="1" outlineLevel="1">
      <c r="C52" s="26"/>
      <c r="D52" s="26"/>
      <c r="E52" s="26"/>
      <c r="F52" s="26"/>
      <c r="G52" s="26"/>
      <c r="H52" s="26"/>
      <c r="I52" s="27"/>
      <c r="J52" s="21"/>
      <c r="K52" s="26"/>
      <c r="L52" s="26"/>
      <c r="M52" s="26"/>
      <c r="N52" s="26"/>
      <c r="O52" s="28"/>
    </row>
    <row r="53" spans="3:15" s="18" customFormat="1" outlineLevel="1">
      <c r="C53" s="26"/>
      <c r="D53" s="26"/>
      <c r="E53" s="26"/>
      <c r="F53" s="26"/>
      <c r="G53" s="26"/>
      <c r="H53" s="26"/>
      <c r="I53" s="27"/>
      <c r="J53" s="21"/>
      <c r="K53" s="26"/>
      <c r="L53" s="26"/>
      <c r="M53" s="26"/>
      <c r="N53" s="26"/>
      <c r="O53" s="28"/>
    </row>
    <row r="54" spans="3:15" s="18" customFormat="1" outlineLevel="1">
      <c r="C54" s="26"/>
      <c r="D54" s="26"/>
      <c r="E54" s="26"/>
      <c r="F54" s="26"/>
      <c r="G54" s="26"/>
      <c r="H54" s="26"/>
      <c r="I54" s="27"/>
      <c r="J54" s="21"/>
      <c r="K54" s="26"/>
      <c r="L54" s="26"/>
      <c r="M54" s="26"/>
      <c r="N54" s="26"/>
      <c r="O54" s="28"/>
    </row>
    <row r="55" spans="3:15" s="18" customFormat="1" outlineLevel="1">
      <c r="C55" s="26"/>
      <c r="D55" s="26"/>
      <c r="E55" s="26"/>
      <c r="F55" s="26"/>
      <c r="G55" s="26"/>
      <c r="H55" s="26"/>
      <c r="I55" s="27"/>
      <c r="J55" s="21"/>
      <c r="K55" s="26"/>
      <c r="L55" s="26"/>
      <c r="M55" s="26"/>
      <c r="N55" s="26"/>
      <c r="O55" s="28"/>
    </row>
    <row r="56" spans="3:15" s="18" customFormat="1" outlineLevel="1">
      <c r="C56" s="26"/>
      <c r="D56" s="26"/>
      <c r="E56" s="26"/>
      <c r="F56" s="26"/>
      <c r="G56" s="26"/>
      <c r="H56" s="26"/>
      <c r="I56" s="27"/>
      <c r="J56" s="21"/>
      <c r="K56" s="26"/>
      <c r="L56" s="26"/>
      <c r="M56" s="26"/>
      <c r="N56" s="26"/>
      <c r="O56" s="28"/>
    </row>
    <row r="57" spans="3:15" s="18" customFormat="1" outlineLevel="1">
      <c r="C57" s="26"/>
      <c r="D57" s="26"/>
      <c r="E57" s="26"/>
      <c r="F57" s="26"/>
      <c r="G57" s="26"/>
      <c r="H57" s="26"/>
      <c r="I57" s="27"/>
      <c r="J57" s="21"/>
      <c r="K57" s="26"/>
      <c r="L57" s="26"/>
      <c r="M57" s="26"/>
      <c r="N57" s="26"/>
      <c r="O57" s="28"/>
    </row>
    <row r="58" spans="3:15" s="18" customFormat="1" outlineLevel="1">
      <c r="C58" s="26"/>
      <c r="D58" s="26"/>
      <c r="E58" s="26"/>
      <c r="F58" s="26"/>
      <c r="G58" s="26"/>
      <c r="H58" s="26"/>
      <c r="I58" s="27"/>
      <c r="J58" s="21"/>
      <c r="K58" s="26"/>
      <c r="L58" s="26"/>
      <c r="M58" s="26"/>
      <c r="N58" s="26"/>
      <c r="O58" s="28"/>
    </row>
    <row r="59" spans="3:15" s="18" customFormat="1" outlineLevel="1">
      <c r="C59" s="26"/>
      <c r="D59" s="26"/>
      <c r="E59" s="26"/>
      <c r="F59" s="26"/>
      <c r="G59" s="26"/>
      <c r="H59" s="26"/>
      <c r="I59" s="27"/>
      <c r="J59" s="21"/>
      <c r="K59" s="26"/>
      <c r="L59" s="26"/>
      <c r="M59" s="26"/>
      <c r="N59" s="26"/>
      <c r="O59" s="28"/>
    </row>
    <row r="60" spans="3:15" s="18" customFormat="1" outlineLevel="1">
      <c r="C60" s="26"/>
      <c r="D60" s="26"/>
      <c r="E60" s="26"/>
      <c r="F60" s="26"/>
      <c r="G60" s="26"/>
      <c r="H60" s="26"/>
      <c r="I60" s="27"/>
      <c r="J60" s="21"/>
      <c r="K60" s="26"/>
      <c r="L60" s="26"/>
      <c r="M60" s="26"/>
      <c r="N60" s="26"/>
      <c r="O60" s="28"/>
    </row>
    <row r="61" spans="3:15" outlineLevel="1"/>
  </sheetData>
  <mergeCells count="2">
    <mergeCell ref="D5:E5"/>
    <mergeCell ref="D6:E6"/>
  </mergeCells>
  <dataValidations count="3">
    <dataValidation type="list" allowBlank="1" showInputMessage="1" showErrorMessage="1" sqref="F11:F60" xr:uid="{D42CD8D7-3CD8-4760-8BC0-F4D37A6246E7}">
      <formula1>"Initial,Renouvellement"</formula1>
    </dataValidation>
    <dataValidation type="list" allowBlank="1" showInputMessage="1" showErrorMessage="1" sqref="K11:L60" xr:uid="{0D7566E1-E469-455C-A4AC-3E6706325D42}">
      <formula1>"Oui,Non"</formula1>
    </dataValidation>
    <dataValidation type="list" allowBlank="1" showInputMessage="1" showErrorMessage="1" sqref="C11:C60" xr:uid="{FD6DDA0D-CE95-48EA-9040-B020A226810A}">
      <formula1>"Somail,La Robine,St Nazaire d'Aude,Sallèles d'Aude,Ventenac,Narbonne,Port La Nouvelle,Argeliers"</formula1>
    </dataValidation>
  </dataValidations>
  <pageMargins left="0.7" right="0.7" top="0.75" bottom="0.75" header="0.3" footer="0.3"/>
  <pageSetup paperSize="9" scale="64" orientation="landscape" r:id="rId1"/>
  <headerFooter>
    <oddFooter>&amp;C_x000D_&amp;1#&amp;"Calibri"&amp;10&amp;K000000 C1 - Restreint (utilisateur habilité)</oddFooter>
  </headerFooter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894F4-47B5-45E3-8DD5-C65202901EBD}">
  <sheetPr>
    <tabColor rgb="FF2C4C94"/>
  </sheetPr>
  <dimension ref="A1:P61"/>
  <sheetViews>
    <sheetView showGridLines="0" zoomScale="81" zoomScaleNormal="100" workbookViewId="0">
      <selection activeCell="R39" sqref="R39"/>
    </sheetView>
  </sheetViews>
  <sheetFormatPr baseColWidth="10" defaultColWidth="10.81640625" defaultRowHeight="10.5" outlineLevelRow="1"/>
  <cols>
    <col min="1" max="1" width="2.54296875" style="1" customWidth="1"/>
    <col min="2" max="2" width="1.7265625" style="1" customWidth="1"/>
    <col min="3" max="3" width="17" style="1" customWidth="1"/>
    <col min="4" max="4" width="15.54296875" style="1" customWidth="1"/>
    <col min="5" max="5" width="13.54296875" style="1" customWidth="1"/>
    <col min="6" max="6" width="61.453125" style="1" customWidth="1"/>
    <col min="7" max="7" width="11.81640625" style="1" customWidth="1"/>
    <col min="8" max="8" width="12.1796875" style="1" customWidth="1"/>
    <col min="9" max="9" width="12.54296875" style="1" customWidth="1"/>
    <col min="10" max="11" width="12.1796875" style="1" customWidth="1"/>
    <col min="12" max="13" width="13" style="1" customWidth="1"/>
    <col min="14" max="14" width="10.26953125" style="1" customWidth="1"/>
    <col min="15" max="16384" width="10.81640625" style="1"/>
  </cols>
  <sheetData>
    <row r="1" spans="1:16">
      <c r="A1" s="12" t="str">
        <f ca="1">UPPER(MID(CELL("filename",A1),FIND("[",CELL("filename",A1))+1,FIND("]",CELL("filename",A1))-FIND("[",CELL("filename",A1))-5))</f>
        <v>COPIE DE ANNEXE_VNF_CONCESSION.GRAND NARBONNE_FORMULAIRES.FINANCIERS.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>
      <c r="A2" s="13" t="str">
        <f ca="1">UPPER(MID(CELL("filename",A2),FIND("]",CELL("filename",A2))+1,LEN(CELL("filename",A2))))</f>
        <v>3.2 - PPI € COURANTS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4" customHeight="1"/>
    <row r="5" spans="1:16">
      <c r="C5" s="44" t="s">
        <v>7</v>
      </c>
      <c r="D5" s="165" t="str">
        <f>'3.1 - PPI € constants'!D5</f>
        <v>[à préciser]</v>
      </c>
      <c r="E5" s="165"/>
    </row>
    <row r="6" spans="1:16">
      <c r="C6" s="44" t="s">
        <v>8</v>
      </c>
      <c r="D6" s="165" t="str">
        <f>'3.1 - PPI € constants'!D6</f>
        <v>[à préciser]</v>
      </c>
      <c r="E6" s="165"/>
    </row>
    <row r="8" spans="1:16">
      <c r="A8" s="49" t="s">
        <v>53</v>
      </c>
      <c r="B8" s="49" t="s">
        <v>204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</row>
    <row r="9" spans="1:16" outlineLevel="1"/>
    <row r="10" spans="1:16" s="20" customFormat="1" ht="30.65" customHeight="1" outlineLevel="1">
      <c r="C10" s="56" t="s">
        <v>191</v>
      </c>
      <c r="D10" s="56" t="s">
        <v>192</v>
      </c>
      <c r="E10" s="56" t="s">
        <v>193</v>
      </c>
      <c r="F10" s="56" t="s">
        <v>194</v>
      </c>
      <c r="G10" s="56" t="s">
        <v>195</v>
      </c>
      <c r="H10" s="56" t="s">
        <v>196</v>
      </c>
      <c r="I10" s="56" t="s">
        <v>197</v>
      </c>
      <c r="J10" s="56" t="s">
        <v>205</v>
      </c>
      <c r="K10" s="56" t="s">
        <v>199</v>
      </c>
      <c r="L10" s="56" t="s">
        <v>200</v>
      </c>
      <c r="M10" s="56" t="s">
        <v>201</v>
      </c>
      <c r="N10" s="56" t="s">
        <v>202</v>
      </c>
      <c r="O10" s="56" t="s">
        <v>203</v>
      </c>
    </row>
    <row r="11" spans="1:16" s="18" customFormat="1" outlineLevel="1">
      <c r="C11" s="24">
        <f>'3.1 - PPI € constants'!C11</f>
        <v>0</v>
      </c>
      <c r="D11" s="24">
        <f>'3.1 - PPI € constants'!D11</f>
        <v>0</v>
      </c>
      <c r="E11" s="24">
        <f>'3.1 - PPI € constants'!E11</f>
        <v>0</v>
      </c>
      <c r="F11" s="24">
        <f>'3.1 - PPI € constants'!F11</f>
        <v>0</v>
      </c>
      <c r="G11" s="22">
        <f>'3.1 - PPI € constants'!G11</f>
        <v>0</v>
      </c>
      <c r="H11" s="29">
        <f>'3.1 - PPI € constants'!H11</f>
        <v>0</v>
      </c>
      <c r="I11" s="23">
        <f>'3.1 - PPI € constants'!I11</f>
        <v>0</v>
      </c>
      <c r="J11" s="21"/>
      <c r="K11" s="24">
        <f>'3.1 - PPI € constants'!K11</f>
        <v>0</v>
      </c>
      <c r="L11" s="24">
        <f>'3.1 - PPI € constants'!L11</f>
        <v>0</v>
      </c>
      <c r="M11" s="24">
        <f>'3.1 - PPI € constants'!M11</f>
        <v>0</v>
      </c>
      <c r="N11" s="24">
        <f>'3.1 - PPI € constants'!N11</f>
        <v>0</v>
      </c>
      <c r="O11" s="25">
        <f>'3.1 - PPI € constants'!O11</f>
        <v>0</v>
      </c>
    </row>
    <row r="12" spans="1:16" s="18" customFormat="1" outlineLevel="1">
      <c r="C12" s="24">
        <f>'3.1 - PPI € constants'!C12</f>
        <v>0</v>
      </c>
      <c r="D12" s="24">
        <f>'3.1 - PPI € constants'!D12</f>
        <v>0</v>
      </c>
      <c r="E12" s="24">
        <f>'3.1 - PPI € constants'!E12</f>
        <v>0</v>
      </c>
      <c r="F12" s="24">
        <f>'3.1 - PPI € constants'!F12</f>
        <v>0</v>
      </c>
      <c r="G12" s="22">
        <f>'3.1 - PPI € constants'!G12</f>
        <v>0</v>
      </c>
      <c r="H12" s="29">
        <f>'3.1 - PPI € constants'!H12</f>
        <v>0</v>
      </c>
      <c r="I12" s="23">
        <f>'3.1 - PPI € constants'!I12</f>
        <v>0</v>
      </c>
      <c r="J12" s="21"/>
      <c r="K12" s="24">
        <f>'3.1 - PPI € constants'!K12</f>
        <v>0</v>
      </c>
      <c r="L12" s="24">
        <f>'3.1 - PPI € constants'!L12</f>
        <v>0</v>
      </c>
      <c r="M12" s="24">
        <f>'3.1 - PPI € constants'!M12</f>
        <v>0</v>
      </c>
      <c r="N12" s="24">
        <f>'3.1 - PPI € constants'!N12</f>
        <v>0</v>
      </c>
      <c r="O12" s="25">
        <f>'3.1 - PPI € constants'!O12</f>
        <v>0</v>
      </c>
    </row>
    <row r="13" spans="1:16" s="18" customFormat="1" outlineLevel="1">
      <c r="C13" s="24">
        <f>'3.1 - PPI € constants'!C13</f>
        <v>0</v>
      </c>
      <c r="D13" s="24">
        <f>'3.1 - PPI € constants'!D13</f>
        <v>0</v>
      </c>
      <c r="E13" s="24">
        <f>'3.1 - PPI € constants'!E13</f>
        <v>0</v>
      </c>
      <c r="F13" s="24">
        <f>'3.1 - PPI € constants'!F13</f>
        <v>0</v>
      </c>
      <c r="G13" s="22">
        <f>'3.1 - PPI € constants'!G13</f>
        <v>0</v>
      </c>
      <c r="H13" s="29">
        <f>'3.1 - PPI € constants'!H13</f>
        <v>0</v>
      </c>
      <c r="I13" s="23">
        <f>'3.1 - PPI € constants'!I13</f>
        <v>0</v>
      </c>
      <c r="J13" s="21"/>
      <c r="K13" s="24">
        <f>'3.1 - PPI € constants'!K13</f>
        <v>0</v>
      </c>
      <c r="L13" s="24">
        <f>'3.1 - PPI € constants'!L13</f>
        <v>0</v>
      </c>
      <c r="M13" s="24">
        <f>'3.1 - PPI € constants'!M13</f>
        <v>0</v>
      </c>
      <c r="N13" s="24">
        <f>'3.1 - PPI € constants'!N13</f>
        <v>0</v>
      </c>
      <c r="O13" s="25">
        <f>'3.1 - PPI € constants'!O13</f>
        <v>0</v>
      </c>
    </row>
    <row r="14" spans="1:16" s="18" customFormat="1" outlineLevel="1">
      <c r="C14" s="24">
        <f>'3.1 - PPI € constants'!C14</f>
        <v>0</v>
      </c>
      <c r="D14" s="24">
        <f>'3.1 - PPI € constants'!D14</f>
        <v>0</v>
      </c>
      <c r="E14" s="24">
        <f>'3.1 - PPI € constants'!E14</f>
        <v>0</v>
      </c>
      <c r="F14" s="24">
        <f>'3.1 - PPI € constants'!F14</f>
        <v>0</v>
      </c>
      <c r="G14" s="22">
        <f>'3.1 - PPI € constants'!G14</f>
        <v>0</v>
      </c>
      <c r="H14" s="29">
        <f>'3.1 - PPI € constants'!H14</f>
        <v>0</v>
      </c>
      <c r="I14" s="23">
        <f>'3.1 - PPI € constants'!I14</f>
        <v>0</v>
      </c>
      <c r="J14" s="21"/>
      <c r="K14" s="24">
        <f>'3.1 - PPI € constants'!K14</f>
        <v>0</v>
      </c>
      <c r="L14" s="24">
        <f>'3.1 - PPI € constants'!L14</f>
        <v>0</v>
      </c>
      <c r="M14" s="24">
        <f>'3.1 - PPI € constants'!M14</f>
        <v>0</v>
      </c>
      <c r="N14" s="24">
        <f>'3.1 - PPI € constants'!N14</f>
        <v>0</v>
      </c>
      <c r="O14" s="25">
        <f>'3.1 - PPI € constants'!O14</f>
        <v>0</v>
      </c>
    </row>
    <row r="15" spans="1:16" s="18" customFormat="1" outlineLevel="1">
      <c r="C15" s="24">
        <f>'3.1 - PPI € constants'!C15</f>
        <v>0</v>
      </c>
      <c r="D15" s="24">
        <f>'3.1 - PPI € constants'!D15</f>
        <v>0</v>
      </c>
      <c r="E15" s="24">
        <f>'3.1 - PPI € constants'!E15</f>
        <v>0</v>
      </c>
      <c r="F15" s="24">
        <f>'3.1 - PPI € constants'!F15</f>
        <v>0</v>
      </c>
      <c r="G15" s="22">
        <f>'3.1 - PPI € constants'!G15</f>
        <v>0</v>
      </c>
      <c r="H15" s="29">
        <f>'3.1 - PPI € constants'!H15</f>
        <v>0</v>
      </c>
      <c r="I15" s="23">
        <f>'3.1 - PPI € constants'!I15</f>
        <v>0</v>
      </c>
      <c r="J15" s="21"/>
      <c r="K15" s="24">
        <f>'3.1 - PPI € constants'!K15</f>
        <v>0</v>
      </c>
      <c r="L15" s="24">
        <f>'3.1 - PPI € constants'!L15</f>
        <v>0</v>
      </c>
      <c r="M15" s="24">
        <f>'3.1 - PPI € constants'!M15</f>
        <v>0</v>
      </c>
      <c r="N15" s="24">
        <f>'3.1 - PPI € constants'!N15</f>
        <v>0</v>
      </c>
      <c r="O15" s="25">
        <f>'3.1 - PPI € constants'!O15</f>
        <v>0</v>
      </c>
    </row>
    <row r="16" spans="1:16" s="18" customFormat="1" outlineLevel="1">
      <c r="C16" s="24">
        <f>'3.1 - PPI € constants'!C16</f>
        <v>0</v>
      </c>
      <c r="D16" s="24">
        <f>'3.1 - PPI € constants'!D16</f>
        <v>0</v>
      </c>
      <c r="E16" s="24">
        <f>'3.1 - PPI € constants'!E16</f>
        <v>0</v>
      </c>
      <c r="F16" s="24">
        <f>'3.1 - PPI € constants'!F16</f>
        <v>0</v>
      </c>
      <c r="G16" s="22">
        <f>'3.1 - PPI € constants'!G16</f>
        <v>0</v>
      </c>
      <c r="H16" s="29">
        <f>'3.1 - PPI € constants'!H16</f>
        <v>0</v>
      </c>
      <c r="I16" s="23">
        <f>'3.1 - PPI € constants'!I16</f>
        <v>0</v>
      </c>
      <c r="J16" s="21"/>
      <c r="K16" s="24">
        <f>'3.1 - PPI € constants'!K16</f>
        <v>0</v>
      </c>
      <c r="L16" s="24">
        <f>'3.1 - PPI € constants'!L16</f>
        <v>0</v>
      </c>
      <c r="M16" s="24">
        <f>'3.1 - PPI € constants'!M16</f>
        <v>0</v>
      </c>
      <c r="N16" s="24">
        <f>'3.1 - PPI € constants'!N16</f>
        <v>0</v>
      </c>
      <c r="O16" s="25">
        <f>'3.1 - PPI € constants'!O16</f>
        <v>0</v>
      </c>
    </row>
    <row r="17" spans="3:15" s="18" customFormat="1" outlineLevel="1">
      <c r="C17" s="24">
        <f>'3.1 - PPI € constants'!C17</f>
        <v>0</v>
      </c>
      <c r="D17" s="24">
        <f>'3.1 - PPI € constants'!D17</f>
        <v>0</v>
      </c>
      <c r="E17" s="24">
        <f>'3.1 - PPI € constants'!E17</f>
        <v>0</v>
      </c>
      <c r="F17" s="24">
        <f>'3.1 - PPI € constants'!F17</f>
        <v>0</v>
      </c>
      <c r="G17" s="22">
        <f>'3.1 - PPI € constants'!G17</f>
        <v>0</v>
      </c>
      <c r="H17" s="29">
        <f>'3.1 - PPI € constants'!H17</f>
        <v>0</v>
      </c>
      <c r="I17" s="23">
        <f>'3.1 - PPI € constants'!I17</f>
        <v>0</v>
      </c>
      <c r="J17" s="21"/>
      <c r="K17" s="24">
        <f>'3.1 - PPI € constants'!K17</f>
        <v>0</v>
      </c>
      <c r="L17" s="24">
        <f>'3.1 - PPI € constants'!L17</f>
        <v>0</v>
      </c>
      <c r="M17" s="24">
        <f>'3.1 - PPI € constants'!M17</f>
        <v>0</v>
      </c>
      <c r="N17" s="24">
        <f>'3.1 - PPI € constants'!N17</f>
        <v>0</v>
      </c>
      <c r="O17" s="25">
        <f>'3.1 - PPI € constants'!O17</f>
        <v>0</v>
      </c>
    </row>
    <row r="18" spans="3:15" s="18" customFormat="1" outlineLevel="1">
      <c r="C18" s="24">
        <f>'3.1 - PPI € constants'!C18</f>
        <v>0</v>
      </c>
      <c r="D18" s="24">
        <f>'3.1 - PPI € constants'!D18</f>
        <v>0</v>
      </c>
      <c r="E18" s="24">
        <f>'3.1 - PPI € constants'!E18</f>
        <v>0</v>
      </c>
      <c r="F18" s="24">
        <f>'3.1 - PPI € constants'!F18</f>
        <v>0</v>
      </c>
      <c r="G18" s="22">
        <f>'3.1 - PPI € constants'!G18</f>
        <v>0</v>
      </c>
      <c r="H18" s="29">
        <f>'3.1 - PPI € constants'!H18</f>
        <v>0</v>
      </c>
      <c r="I18" s="23">
        <f>'3.1 - PPI € constants'!I18</f>
        <v>0</v>
      </c>
      <c r="J18" s="21"/>
      <c r="K18" s="24">
        <f>'3.1 - PPI € constants'!K18</f>
        <v>0</v>
      </c>
      <c r="L18" s="24">
        <f>'3.1 - PPI € constants'!L18</f>
        <v>0</v>
      </c>
      <c r="M18" s="24">
        <f>'3.1 - PPI € constants'!M18</f>
        <v>0</v>
      </c>
      <c r="N18" s="24">
        <f>'3.1 - PPI € constants'!N18</f>
        <v>0</v>
      </c>
      <c r="O18" s="25">
        <f>'3.1 - PPI € constants'!O18</f>
        <v>0</v>
      </c>
    </row>
    <row r="19" spans="3:15" s="18" customFormat="1" outlineLevel="1">
      <c r="C19" s="24">
        <f>'3.1 - PPI € constants'!C19</f>
        <v>0</v>
      </c>
      <c r="D19" s="24">
        <f>'3.1 - PPI € constants'!D19</f>
        <v>0</v>
      </c>
      <c r="E19" s="24">
        <f>'3.1 - PPI € constants'!E19</f>
        <v>0</v>
      </c>
      <c r="F19" s="24">
        <f>'3.1 - PPI € constants'!F19</f>
        <v>0</v>
      </c>
      <c r="G19" s="22">
        <f>'3.1 - PPI € constants'!G19</f>
        <v>0</v>
      </c>
      <c r="H19" s="29">
        <f>'3.1 - PPI € constants'!H19</f>
        <v>0</v>
      </c>
      <c r="I19" s="23">
        <f>'3.1 - PPI € constants'!I19</f>
        <v>0</v>
      </c>
      <c r="J19" s="21"/>
      <c r="K19" s="24">
        <f>'3.1 - PPI € constants'!K19</f>
        <v>0</v>
      </c>
      <c r="L19" s="24">
        <f>'3.1 - PPI € constants'!L19</f>
        <v>0</v>
      </c>
      <c r="M19" s="24">
        <f>'3.1 - PPI € constants'!M19</f>
        <v>0</v>
      </c>
      <c r="N19" s="24">
        <f>'3.1 - PPI € constants'!N19</f>
        <v>0</v>
      </c>
      <c r="O19" s="25">
        <f>'3.1 - PPI € constants'!O19</f>
        <v>0</v>
      </c>
    </row>
    <row r="20" spans="3:15" s="18" customFormat="1" outlineLevel="1">
      <c r="C20" s="24">
        <f>'3.1 - PPI € constants'!C20</f>
        <v>0</v>
      </c>
      <c r="D20" s="24">
        <f>'3.1 - PPI € constants'!D20</f>
        <v>0</v>
      </c>
      <c r="E20" s="24">
        <f>'3.1 - PPI € constants'!E20</f>
        <v>0</v>
      </c>
      <c r="F20" s="24">
        <f>'3.1 - PPI € constants'!F20</f>
        <v>0</v>
      </c>
      <c r="G20" s="22">
        <f>'3.1 - PPI € constants'!G20</f>
        <v>0</v>
      </c>
      <c r="H20" s="29">
        <f>'3.1 - PPI € constants'!H20</f>
        <v>0</v>
      </c>
      <c r="I20" s="23">
        <f>'3.1 - PPI € constants'!I20</f>
        <v>0</v>
      </c>
      <c r="J20" s="21"/>
      <c r="K20" s="24">
        <f>'3.1 - PPI € constants'!K20</f>
        <v>0</v>
      </c>
      <c r="L20" s="24">
        <f>'3.1 - PPI € constants'!L20</f>
        <v>0</v>
      </c>
      <c r="M20" s="24">
        <f>'3.1 - PPI € constants'!M20</f>
        <v>0</v>
      </c>
      <c r="N20" s="24">
        <f>'3.1 - PPI € constants'!N20</f>
        <v>0</v>
      </c>
      <c r="O20" s="25">
        <f>'3.1 - PPI € constants'!O20</f>
        <v>0</v>
      </c>
    </row>
    <row r="21" spans="3:15" s="18" customFormat="1" outlineLevel="1">
      <c r="C21" s="24">
        <f>'3.1 - PPI € constants'!C21</f>
        <v>0</v>
      </c>
      <c r="D21" s="24">
        <f>'3.1 - PPI € constants'!D21</f>
        <v>0</v>
      </c>
      <c r="E21" s="24">
        <f>'3.1 - PPI € constants'!E21</f>
        <v>0</v>
      </c>
      <c r="F21" s="24">
        <f>'3.1 - PPI € constants'!F21</f>
        <v>0</v>
      </c>
      <c r="G21" s="22">
        <f>'3.1 - PPI € constants'!G21</f>
        <v>0</v>
      </c>
      <c r="H21" s="29">
        <f>'3.1 - PPI € constants'!H21</f>
        <v>0</v>
      </c>
      <c r="I21" s="23">
        <f>'3.1 - PPI € constants'!I21</f>
        <v>0</v>
      </c>
      <c r="J21" s="21"/>
      <c r="K21" s="24">
        <f>'3.1 - PPI € constants'!K21</f>
        <v>0</v>
      </c>
      <c r="L21" s="24">
        <f>'3.1 - PPI € constants'!L21</f>
        <v>0</v>
      </c>
      <c r="M21" s="24">
        <f>'3.1 - PPI € constants'!M21</f>
        <v>0</v>
      </c>
      <c r="N21" s="24">
        <f>'3.1 - PPI € constants'!N21</f>
        <v>0</v>
      </c>
      <c r="O21" s="25">
        <f>'3.1 - PPI € constants'!O21</f>
        <v>0</v>
      </c>
    </row>
    <row r="22" spans="3:15" s="18" customFormat="1" outlineLevel="1">
      <c r="C22" s="24">
        <f>'3.1 - PPI € constants'!C22</f>
        <v>0</v>
      </c>
      <c r="D22" s="24">
        <f>'3.1 - PPI € constants'!D22</f>
        <v>0</v>
      </c>
      <c r="E22" s="24">
        <f>'3.1 - PPI € constants'!E22</f>
        <v>0</v>
      </c>
      <c r="F22" s="24">
        <f>'3.1 - PPI € constants'!F22</f>
        <v>0</v>
      </c>
      <c r="G22" s="22">
        <f>'3.1 - PPI € constants'!G22</f>
        <v>0</v>
      </c>
      <c r="H22" s="29">
        <f>'3.1 - PPI € constants'!H22</f>
        <v>0</v>
      </c>
      <c r="I22" s="23">
        <f>'3.1 - PPI € constants'!I22</f>
        <v>0</v>
      </c>
      <c r="J22" s="21"/>
      <c r="K22" s="24">
        <f>'3.1 - PPI € constants'!K22</f>
        <v>0</v>
      </c>
      <c r="L22" s="24">
        <f>'3.1 - PPI € constants'!L22</f>
        <v>0</v>
      </c>
      <c r="M22" s="24">
        <f>'3.1 - PPI € constants'!M22</f>
        <v>0</v>
      </c>
      <c r="N22" s="24">
        <f>'3.1 - PPI € constants'!N22</f>
        <v>0</v>
      </c>
      <c r="O22" s="25">
        <f>'3.1 - PPI € constants'!O22</f>
        <v>0</v>
      </c>
    </row>
    <row r="23" spans="3:15" s="18" customFormat="1" outlineLevel="1">
      <c r="C23" s="24">
        <f>'3.1 - PPI € constants'!C23</f>
        <v>0</v>
      </c>
      <c r="D23" s="24">
        <f>'3.1 - PPI € constants'!D23</f>
        <v>0</v>
      </c>
      <c r="E23" s="24">
        <f>'3.1 - PPI € constants'!E23</f>
        <v>0</v>
      </c>
      <c r="F23" s="24">
        <f>'3.1 - PPI € constants'!F23</f>
        <v>0</v>
      </c>
      <c r="G23" s="22">
        <f>'3.1 - PPI € constants'!G23</f>
        <v>0</v>
      </c>
      <c r="H23" s="29">
        <f>'3.1 - PPI € constants'!H23</f>
        <v>0</v>
      </c>
      <c r="I23" s="23">
        <f>'3.1 - PPI € constants'!I23</f>
        <v>0</v>
      </c>
      <c r="J23" s="21"/>
      <c r="K23" s="24">
        <f>'3.1 - PPI € constants'!K23</f>
        <v>0</v>
      </c>
      <c r="L23" s="24">
        <f>'3.1 - PPI € constants'!L23</f>
        <v>0</v>
      </c>
      <c r="M23" s="24">
        <f>'3.1 - PPI € constants'!M23</f>
        <v>0</v>
      </c>
      <c r="N23" s="24">
        <f>'3.1 - PPI € constants'!N23</f>
        <v>0</v>
      </c>
      <c r="O23" s="25">
        <f>'3.1 - PPI € constants'!O23</f>
        <v>0</v>
      </c>
    </row>
    <row r="24" spans="3:15" s="18" customFormat="1" outlineLevel="1">
      <c r="C24" s="24">
        <f>'3.1 - PPI € constants'!C24</f>
        <v>0</v>
      </c>
      <c r="D24" s="24">
        <f>'3.1 - PPI € constants'!D24</f>
        <v>0</v>
      </c>
      <c r="E24" s="24">
        <f>'3.1 - PPI € constants'!E24</f>
        <v>0</v>
      </c>
      <c r="F24" s="24">
        <f>'3.1 - PPI € constants'!F24</f>
        <v>0</v>
      </c>
      <c r="G24" s="22">
        <f>'3.1 - PPI € constants'!G24</f>
        <v>0</v>
      </c>
      <c r="H24" s="29">
        <f>'3.1 - PPI € constants'!H24</f>
        <v>0</v>
      </c>
      <c r="I24" s="23">
        <f>'3.1 - PPI € constants'!I24</f>
        <v>0</v>
      </c>
      <c r="J24" s="21"/>
      <c r="K24" s="24">
        <f>'3.1 - PPI € constants'!K24</f>
        <v>0</v>
      </c>
      <c r="L24" s="24">
        <f>'3.1 - PPI € constants'!L24</f>
        <v>0</v>
      </c>
      <c r="M24" s="24">
        <f>'3.1 - PPI € constants'!M24</f>
        <v>0</v>
      </c>
      <c r="N24" s="24">
        <f>'3.1 - PPI € constants'!N24</f>
        <v>0</v>
      </c>
      <c r="O24" s="25">
        <f>'3.1 - PPI € constants'!O24</f>
        <v>0</v>
      </c>
    </row>
    <row r="25" spans="3:15" s="18" customFormat="1" outlineLevel="1">
      <c r="C25" s="24">
        <f>'3.1 - PPI € constants'!C25</f>
        <v>0</v>
      </c>
      <c r="D25" s="24">
        <f>'3.1 - PPI € constants'!D25</f>
        <v>0</v>
      </c>
      <c r="E25" s="24">
        <f>'3.1 - PPI € constants'!E25</f>
        <v>0</v>
      </c>
      <c r="F25" s="24">
        <f>'3.1 - PPI € constants'!F25</f>
        <v>0</v>
      </c>
      <c r="G25" s="22">
        <f>'3.1 - PPI € constants'!G25</f>
        <v>0</v>
      </c>
      <c r="H25" s="29">
        <f>'3.1 - PPI € constants'!H25</f>
        <v>0</v>
      </c>
      <c r="I25" s="23">
        <f>'3.1 - PPI € constants'!I25</f>
        <v>0</v>
      </c>
      <c r="J25" s="21"/>
      <c r="K25" s="24">
        <f>'3.1 - PPI € constants'!K25</f>
        <v>0</v>
      </c>
      <c r="L25" s="24">
        <f>'3.1 - PPI € constants'!L25</f>
        <v>0</v>
      </c>
      <c r="M25" s="24">
        <f>'3.1 - PPI € constants'!M25</f>
        <v>0</v>
      </c>
      <c r="N25" s="24">
        <f>'3.1 - PPI € constants'!N25</f>
        <v>0</v>
      </c>
      <c r="O25" s="25">
        <f>'3.1 - PPI € constants'!O25</f>
        <v>0</v>
      </c>
    </row>
    <row r="26" spans="3:15" s="18" customFormat="1" outlineLevel="1">
      <c r="C26" s="24">
        <f>'3.1 - PPI € constants'!C26</f>
        <v>0</v>
      </c>
      <c r="D26" s="24">
        <f>'3.1 - PPI € constants'!D26</f>
        <v>0</v>
      </c>
      <c r="E26" s="24">
        <f>'3.1 - PPI € constants'!E26</f>
        <v>0</v>
      </c>
      <c r="F26" s="24">
        <f>'3.1 - PPI € constants'!F26</f>
        <v>0</v>
      </c>
      <c r="G26" s="22">
        <f>'3.1 - PPI € constants'!G26</f>
        <v>0</v>
      </c>
      <c r="H26" s="29">
        <f>'3.1 - PPI € constants'!H26</f>
        <v>0</v>
      </c>
      <c r="I26" s="23">
        <f>'3.1 - PPI € constants'!I26</f>
        <v>0</v>
      </c>
      <c r="J26" s="21"/>
      <c r="K26" s="24">
        <f>'3.1 - PPI € constants'!K26</f>
        <v>0</v>
      </c>
      <c r="L26" s="24">
        <f>'3.1 - PPI € constants'!L26</f>
        <v>0</v>
      </c>
      <c r="M26" s="24">
        <f>'3.1 - PPI € constants'!M26</f>
        <v>0</v>
      </c>
      <c r="N26" s="24">
        <f>'3.1 - PPI € constants'!N26</f>
        <v>0</v>
      </c>
      <c r="O26" s="25">
        <f>'3.1 - PPI € constants'!O26</f>
        <v>0</v>
      </c>
    </row>
    <row r="27" spans="3:15" s="18" customFormat="1" outlineLevel="1">
      <c r="C27" s="24">
        <f>'3.1 - PPI € constants'!C27</f>
        <v>0</v>
      </c>
      <c r="D27" s="24">
        <f>'3.1 - PPI € constants'!D27</f>
        <v>0</v>
      </c>
      <c r="E27" s="24">
        <f>'3.1 - PPI € constants'!E27</f>
        <v>0</v>
      </c>
      <c r="F27" s="24">
        <f>'3.1 - PPI € constants'!F27</f>
        <v>0</v>
      </c>
      <c r="G27" s="22">
        <f>'3.1 - PPI € constants'!G27</f>
        <v>0</v>
      </c>
      <c r="H27" s="29">
        <f>'3.1 - PPI € constants'!H27</f>
        <v>0</v>
      </c>
      <c r="I27" s="23">
        <f>'3.1 - PPI € constants'!I27</f>
        <v>0</v>
      </c>
      <c r="J27" s="21"/>
      <c r="K27" s="24">
        <f>'3.1 - PPI € constants'!K27</f>
        <v>0</v>
      </c>
      <c r="L27" s="24">
        <f>'3.1 - PPI € constants'!L27</f>
        <v>0</v>
      </c>
      <c r="M27" s="24">
        <f>'3.1 - PPI € constants'!M27</f>
        <v>0</v>
      </c>
      <c r="N27" s="24">
        <f>'3.1 - PPI € constants'!N27</f>
        <v>0</v>
      </c>
      <c r="O27" s="25">
        <f>'3.1 - PPI € constants'!O27</f>
        <v>0</v>
      </c>
    </row>
    <row r="28" spans="3:15" s="18" customFormat="1" outlineLevel="1">
      <c r="C28" s="24">
        <f>'3.1 - PPI € constants'!C28</f>
        <v>0</v>
      </c>
      <c r="D28" s="24">
        <f>'3.1 - PPI € constants'!D28</f>
        <v>0</v>
      </c>
      <c r="E28" s="24">
        <f>'3.1 - PPI € constants'!E28</f>
        <v>0</v>
      </c>
      <c r="F28" s="24">
        <f>'3.1 - PPI € constants'!F28</f>
        <v>0</v>
      </c>
      <c r="G28" s="22">
        <f>'3.1 - PPI € constants'!G28</f>
        <v>0</v>
      </c>
      <c r="H28" s="29">
        <f>'3.1 - PPI € constants'!H28</f>
        <v>0</v>
      </c>
      <c r="I28" s="23">
        <f>'3.1 - PPI € constants'!I28</f>
        <v>0</v>
      </c>
      <c r="J28" s="21"/>
      <c r="K28" s="24">
        <f>'3.1 - PPI € constants'!K28</f>
        <v>0</v>
      </c>
      <c r="L28" s="24">
        <f>'3.1 - PPI € constants'!L28</f>
        <v>0</v>
      </c>
      <c r="M28" s="24">
        <f>'3.1 - PPI € constants'!M28</f>
        <v>0</v>
      </c>
      <c r="N28" s="24">
        <f>'3.1 - PPI € constants'!N28</f>
        <v>0</v>
      </c>
      <c r="O28" s="25">
        <f>'3.1 - PPI € constants'!O28</f>
        <v>0</v>
      </c>
    </row>
    <row r="29" spans="3:15" s="18" customFormat="1" outlineLevel="1">
      <c r="C29" s="24">
        <f>'3.1 - PPI € constants'!C29</f>
        <v>0</v>
      </c>
      <c r="D29" s="24">
        <f>'3.1 - PPI € constants'!D29</f>
        <v>0</v>
      </c>
      <c r="E29" s="24">
        <f>'3.1 - PPI € constants'!E29</f>
        <v>0</v>
      </c>
      <c r="F29" s="24">
        <f>'3.1 - PPI € constants'!F29</f>
        <v>0</v>
      </c>
      <c r="G29" s="22">
        <f>'3.1 - PPI € constants'!G29</f>
        <v>0</v>
      </c>
      <c r="H29" s="29">
        <f>'3.1 - PPI € constants'!H29</f>
        <v>0</v>
      </c>
      <c r="I29" s="23">
        <f>'3.1 - PPI € constants'!I29</f>
        <v>0</v>
      </c>
      <c r="J29" s="21"/>
      <c r="K29" s="24">
        <f>'3.1 - PPI € constants'!K29</f>
        <v>0</v>
      </c>
      <c r="L29" s="24">
        <f>'3.1 - PPI € constants'!L29</f>
        <v>0</v>
      </c>
      <c r="M29" s="24">
        <f>'3.1 - PPI € constants'!M29</f>
        <v>0</v>
      </c>
      <c r="N29" s="24">
        <f>'3.1 - PPI € constants'!N29</f>
        <v>0</v>
      </c>
      <c r="O29" s="25">
        <f>'3.1 - PPI € constants'!O29</f>
        <v>0</v>
      </c>
    </row>
    <row r="30" spans="3:15" s="18" customFormat="1" outlineLevel="1">
      <c r="C30" s="24">
        <f>'3.1 - PPI € constants'!C30</f>
        <v>0</v>
      </c>
      <c r="D30" s="24">
        <f>'3.1 - PPI € constants'!D30</f>
        <v>0</v>
      </c>
      <c r="E30" s="24">
        <f>'3.1 - PPI € constants'!E30</f>
        <v>0</v>
      </c>
      <c r="F30" s="24">
        <f>'3.1 - PPI € constants'!F30</f>
        <v>0</v>
      </c>
      <c r="G30" s="22">
        <f>'3.1 - PPI € constants'!G30</f>
        <v>0</v>
      </c>
      <c r="H30" s="29">
        <f>'3.1 - PPI € constants'!H30</f>
        <v>0</v>
      </c>
      <c r="I30" s="23">
        <f>'3.1 - PPI € constants'!I30</f>
        <v>0</v>
      </c>
      <c r="J30" s="21"/>
      <c r="K30" s="24">
        <f>'3.1 - PPI € constants'!K30</f>
        <v>0</v>
      </c>
      <c r="L30" s="24">
        <f>'3.1 - PPI € constants'!L30</f>
        <v>0</v>
      </c>
      <c r="M30" s="24">
        <f>'3.1 - PPI € constants'!M30</f>
        <v>0</v>
      </c>
      <c r="N30" s="24">
        <f>'3.1 - PPI € constants'!N30</f>
        <v>0</v>
      </c>
      <c r="O30" s="25">
        <f>'3.1 - PPI € constants'!O30</f>
        <v>0</v>
      </c>
    </row>
    <row r="31" spans="3:15" s="18" customFormat="1" outlineLevel="1">
      <c r="C31" s="24">
        <f>'3.1 - PPI € constants'!C31</f>
        <v>0</v>
      </c>
      <c r="D31" s="24">
        <f>'3.1 - PPI € constants'!D31</f>
        <v>0</v>
      </c>
      <c r="E31" s="24">
        <f>'3.1 - PPI € constants'!E31</f>
        <v>0</v>
      </c>
      <c r="F31" s="24">
        <f>'3.1 - PPI € constants'!F31</f>
        <v>0</v>
      </c>
      <c r="G31" s="22">
        <f>'3.1 - PPI € constants'!G31</f>
        <v>0</v>
      </c>
      <c r="H31" s="29">
        <f>'3.1 - PPI € constants'!H31</f>
        <v>0</v>
      </c>
      <c r="I31" s="23">
        <f>'3.1 - PPI € constants'!I31</f>
        <v>0</v>
      </c>
      <c r="J31" s="21"/>
      <c r="K31" s="24">
        <f>'3.1 - PPI € constants'!K31</f>
        <v>0</v>
      </c>
      <c r="L31" s="24">
        <f>'3.1 - PPI € constants'!L31</f>
        <v>0</v>
      </c>
      <c r="M31" s="24">
        <f>'3.1 - PPI € constants'!M31</f>
        <v>0</v>
      </c>
      <c r="N31" s="24">
        <f>'3.1 - PPI € constants'!N31</f>
        <v>0</v>
      </c>
      <c r="O31" s="25">
        <f>'3.1 - PPI € constants'!O31</f>
        <v>0</v>
      </c>
    </row>
    <row r="32" spans="3:15" s="18" customFormat="1" outlineLevel="1">
      <c r="C32" s="24">
        <f>'3.1 - PPI € constants'!C32</f>
        <v>0</v>
      </c>
      <c r="D32" s="24">
        <f>'3.1 - PPI € constants'!D32</f>
        <v>0</v>
      </c>
      <c r="E32" s="24">
        <f>'3.1 - PPI € constants'!E32</f>
        <v>0</v>
      </c>
      <c r="F32" s="24">
        <f>'3.1 - PPI € constants'!F32</f>
        <v>0</v>
      </c>
      <c r="G32" s="22">
        <f>'3.1 - PPI € constants'!G32</f>
        <v>0</v>
      </c>
      <c r="H32" s="29">
        <f>'3.1 - PPI € constants'!H32</f>
        <v>0</v>
      </c>
      <c r="I32" s="23">
        <f>'3.1 - PPI € constants'!I32</f>
        <v>0</v>
      </c>
      <c r="J32" s="21"/>
      <c r="K32" s="24">
        <f>'3.1 - PPI € constants'!K32</f>
        <v>0</v>
      </c>
      <c r="L32" s="24">
        <f>'3.1 - PPI € constants'!L32</f>
        <v>0</v>
      </c>
      <c r="M32" s="24">
        <f>'3.1 - PPI € constants'!M32</f>
        <v>0</v>
      </c>
      <c r="N32" s="24">
        <f>'3.1 - PPI € constants'!N32</f>
        <v>0</v>
      </c>
      <c r="O32" s="25">
        <f>'3.1 - PPI € constants'!O32</f>
        <v>0</v>
      </c>
    </row>
    <row r="33" spans="3:15" s="18" customFormat="1" outlineLevel="1">
      <c r="C33" s="24">
        <f>'3.1 - PPI € constants'!C33</f>
        <v>0</v>
      </c>
      <c r="D33" s="24">
        <f>'3.1 - PPI € constants'!D33</f>
        <v>0</v>
      </c>
      <c r="E33" s="24">
        <f>'3.1 - PPI € constants'!E33</f>
        <v>0</v>
      </c>
      <c r="F33" s="24">
        <f>'3.1 - PPI € constants'!F33</f>
        <v>0</v>
      </c>
      <c r="G33" s="22">
        <f>'3.1 - PPI € constants'!G33</f>
        <v>0</v>
      </c>
      <c r="H33" s="29">
        <f>'3.1 - PPI € constants'!H33</f>
        <v>0</v>
      </c>
      <c r="I33" s="23">
        <f>'3.1 - PPI € constants'!I33</f>
        <v>0</v>
      </c>
      <c r="J33" s="21"/>
      <c r="K33" s="24">
        <f>'3.1 - PPI € constants'!K33</f>
        <v>0</v>
      </c>
      <c r="L33" s="24">
        <f>'3.1 - PPI € constants'!L33</f>
        <v>0</v>
      </c>
      <c r="M33" s="24">
        <f>'3.1 - PPI € constants'!M33</f>
        <v>0</v>
      </c>
      <c r="N33" s="24">
        <f>'3.1 - PPI € constants'!N33</f>
        <v>0</v>
      </c>
      <c r="O33" s="25">
        <f>'3.1 - PPI € constants'!O33</f>
        <v>0</v>
      </c>
    </row>
    <row r="34" spans="3:15" s="18" customFormat="1" outlineLevel="1">
      <c r="C34" s="24">
        <f>'3.1 - PPI € constants'!C34</f>
        <v>0</v>
      </c>
      <c r="D34" s="24">
        <f>'3.1 - PPI € constants'!D34</f>
        <v>0</v>
      </c>
      <c r="E34" s="24">
        <f>'3.1 - PPI € constants'!E34</f>
        <v>0</v>
      </c>
      <c r="F34" s="24">
        <f>'3.1 - PPI € constants'!F34</f>
        <v>0</v>
      </c>
      <c r="G34" s="22">
        <f>'3.1 - PPI € constants'!G34</f>
        <v>0</v>
      </c>
      <c r="H34" s="29">
        <f>'3.1 - PPI € constants'!H34</f>
        <v>0</v>
      </c>
      <c r="I34" s="23">
        <f>'3.1 - PPI € constants'!I34</f>
        <v>0</v>
      </c>
      <c r="J34" s="21"/>
      <c r="K34" s="24">
        <f>'3.1 - PPI € constants'!K34</f>
        <v>0</v>
      </c>
      <c r="L34" s="24">
        <f>'3.1 - PPI € constants'!L34</f>
        <v>0</v>
      </c>
      <c r="M34" s="24">
        <f>'3.1 - PPI € constants'!M34</f>
        <v>0</v>
      </c>
      <c r="N34" s="24">
        <f>'3.1 - PPI € constants'!N34</f>
        <v>0</v>
      </c>
      <c r="O34" s="25">
        <f>'3.1 - PPI € constants'!O34</f>
        <v>0</v>
      </c>
    </row>
    <row r="35" spans="3:15" s="18" customFormat="1" outlineLevel="1">
      <c r="C35" s="24">
        <f>'3.1 - PPI € constants'!C35</f>
        <v>0</v>
      </c>
      <c r="D35" s="24">
        <f>'3.1 - PPI € constants'!D35</f>
        <v>0</v>
      </c>
      <c r="E35" s="24">
        <f>'3.1 - PPI € constants'!E35</f>
        <v>0</v>
      </c>
      <c r="F35" s="24">
        <f>'3.1 - PPI € constants'!F35</f>
        <v>0</v>
      </c>
      <c r="G35" s="22">
        <f>'3.1 - PPI € constants'!G35</f>
        <v>0</v>
      </c>
      <c r="H35" s="29">
        <f>'3.1 - PPI € constants'!H35</f>
        <v>0</v>
      </c>
      <c r="I35" s="23">
        <f>'3.1 - PPI € constants'!I35</f>
        <v>0</v>
      </c>
      <c r="J35" s="21"/>
      <c r="K35" s="24">
        <f>'3.1 - PPI € constants'!K35</f>
        <v>0</v>
      </c>
      <c r="L35" s="24">
        <f>'3.1 - PPI € constants'!L35</f>
        <v>0</v>
      </c>
      <c r="M35" s="24">
        <f>'3.1 - PPI € constants'!M35</f>
        <v>0</v>
      </c>
      <c r="N35" s="24">
        <f>'3.1 - PPI € constants'!N35</f>
        <v>0</v>
      </c>
      <c r="O35" s="25">
        <f>'3.1 - PPI € constants'!O35</f>
        <v>0</v>
      </c>
    </row>
    <row r="36" spans="3:15" s="18" customFormat="1" outlineLevel="1">
      <c r="C36" s="24">
        <f>'3.1 - PPI € constants'!C36</f>
        <v>0</v>
      </c>
      <c r="D36" s="24">
        <f>'3.1 - PPI € constants'!D36</f>
        <v>0</v>
      </c>
      <c r="E36" s="24">
        <f>'3.1 - PPI € constants'!E36</f>
        <v>0</v>
      </c>
      <c r="F36" s="24">
        <f>'3.1 - PPI € constants'!F36</f>
        <v>0</v>
      </c>
      <c r="G36" s="22">
        <f>'3.1 - PPI € constants'!G36</f>
        <v>0</v>
      </c>
      <c r="H36" s="29">
        <f>'3.1 - PPI € constants'!H36</f>
        <v>0</v>
      </c>
      <c r="I36" s="23">
        <f>'3.1 - PPI € constants'!I36</f>
        <v>0</v>
      </c>
      <c r="J36" s="21"/>
      <c r="K36" s="24">
        <f>'3.1 - PPI € constants'!K36</f>
        <v>0</v>
      </c>
      <c r="L36" s="24">
        <f>'3.1 - PPI € constants'!L36</f>
        <v>0</v>
      </c>
      <c r="M36" s="24">
        <f>'3.1 - PPI € constants'!M36</f>
        <v>0</v>
      </c>
      <c r="N36" s="24">
        <f>'3.1 - PPI € constants'!N36</f>
        <v>0</v>
      </c>
      <c r="O36" s="25">
        <f>'3.1 - PPI € constants'!O36</f>
        <v>0</v>
      </c>
    </row>
    <row r="37" spans="3:15" s="18" customFormat="1" outlineLevel="1">
      <c r="C37" s="24">
        <f>'3.1 - PPI € constants'!C37</f>
        <v>0</v>
      </c>
      <c r="D37" s="24">
        <f>'3.1 - PPI € constants'!D37</f>
        <v>0</v>
      </c>
      <c r="E37" s="24">
        <f>'3.1 - PPI € constants'!E37</f>
        <v>0</v>
      </c>
      <c r="F37" s="24">
        <f>'3.1 - PPI € constants'!F37</f>
        <v>0</v>
      </c>
      <c r="G37" s="22">
        <f>'3.1 - PPI € constants'!G37</f>
        <v>0</v>
      </c>
      <c r="H37" s="29">
        <f>'3.1 - PPI € constants'!H37</f>
        <v>0</v>
      </c>
      <c r="I37" s="23">
        <f>'3.1 - PPI € constants'!I37</f>
        <v>0</v>
      </c>
      <c r="J37" s="21"/>
      <c r="K37" s="24">
        <f>'3.1 - PPI € constants'!K37</f>
        <v>0</v>
      </c>
      <c r="L37" s="24">
        <f>'3.1 - PPI € constants'!L37</f>
        <v>0</v>
      </c>
      <c r="M37" s="24">
        <f>'3.1 - PPI € constants'!M37</f>
        <v>0</v>
      </c>
      <c r="N37" s="24">
        <f>'3.1 - PPI € constants'!N37</f>
        <v>0</v>
      </c>
      <c r="O37" s="25">
        <f>'3.1 - PPI € constants'!O37</f>
        <v>0</v>
      </c>
    </row>
    <row r="38" spans="3:15" s="18" customFormat="1" outlineLevel="1">
      <c r="C38" s="24">
        <f>'3.1 - PPI € constants'!C38</f>
        <v>0</v>
      </c>
      <c r="D38" s="24">
        <f>'3.1 - PPI € constants'!D38</f>
        <v>0</v>
      </c>
      <c r="E38" s="24">
        <f>'3.1 - PPI € constants'!E38</f>
        <v>0</v>
      </c>
      <c r="F38" s="24">
        <f>'3.1 - PPI € constants'!F38</f>
        <v>0</v>
      </c>
      <c r="G38" s="22">
        <f>'3.1 - PPI € constants'!G38</f>
        <v>0</v>
      </c>
      <c r="H38" s="29">
        <f>'3.1 - PPI € constants'!H38</f>
        <v>0</v>
      </c>
      <c r="I38" s="23">
        <f>'3.1 - PPI € constants'!I38</f>
        <v>0</v>
      </c>
      <c r="J38" s="21"/>
      <c r="K38" s="24">
        <f>'3.1 - PPI € constants'!K38</f>
        <v>0</v>
      </c>
      <c r="L38" s="24">
        <f>'3.1 - PPI € constants'!L38</f>
        <v>0</v>
      </c>
      <c r="M38" s="24">
        <f>'3.1 - PPI € constants'!M38</f>
        <v>0</v>
      </c>
      <c r="N38" s="24">
        <f>'3.1 - PPI € constants'!N38</f>
        <v>0</v>
      </c>
      <c r="O38" s="25">
        <f>'3.1 - PPI € constants'!O38</f>
        <v>0</v>
      </c>
    </row>
    <row r="39" spans="3:15" s="18" customFormat="1" outlineLevel="1">
      <c r="C39" s="24">
        <f>'3.1 - PPI € constants'!C39</f>
        <v>0</v>
      </c>
      <c r="D39" s="24">
        <f>'3.1 - PPI € constants'!D39</f>
        <v>0</v>
      </c>
      <c r="E39" s="24">
        <f>'3.1 - PPI € constants'!E39</f>
        <v>0</v>
      </c>
      <c r="F39" s="24">
        <f>'3.1 - PPI € constants'!F39</f>
        <v>0</v>
      </c>
      <c r="G39" s="22">
        <f>'3.1 - PPI € constants'!G39</f>
        <v>0</v>
      </c>
      <c r="H39" s="29">
        <f>'3.1 - PPI € constants'!H39</f>
        <v>0</v>
      </c>
      <c r="I39" s="23">
        <f>'3.1 - PPI € constants'!I39</f>
        <v>0</v>
      </c>
      <c r="J39" s="21"/>
      <c r="K39" s="24">
        <f>'3.1 - PPI € constants'!K39</f>
        <v>0</v>
      </c>
      <c r="L39" s="24">
        <f>'3.1 - PPI € constants'!L39</f>
        <v>0</v>
      </c>
      <c r="M39" s="24">
        <f>'3.1 - PPI € constants'!M39</f>
        <v>0</v>
      </c>
      <c r="N39" s="24">
        <f>'3.1 - PPI € constants'!N39</f>
        <v>0</v>
      </c>
      <c r="O39" s="25">
        <f>'3.1 - PPI € constants'!O39</f>
        <v>0</v>
      </c>
    </row>
    <row r="40" spans="3:15" s="18" customFormat="1" outlineLevel="1">
      <c r="C40" s="24">
        <f>'3.1 - PPI € constants'!C40</f>
        <v>0</v>
      </c>
      <c r="D40" s="24">
        <f>'3.1 - PPI € constants'!D40</f>
        <v>0</v>
      </c>
      <c r="E40" s="24">
        <f>'3.1 - PPI € constants'!E40</f>
        <v>0</v>
      </c>
      <c r="F40" s="24">
        <f>'3.1 - PPI € constants'!F40</f>
        <v>0</v>
      </c>
      <c r="G40" s="22">
        <f>'3.1 - PPI € constants'!G40</f>
        <v>0</v>
      </c>
      <c r="H40" s="29">
        <f>'3.1 - PPI € constants'!H40</f>
        <v>0</v>
      </c>
      <c r="I40" s="23">
        <f>'3.1 - PPI € constants'!I40</f>
        <v>0</v>
      </c>
      <c r="J40" s="21"/>
      <c r="K40" s="24">
        <f>'3.1 - PPI € constants'!K40</f>
        <v>0</v>
      </c>
      <c r="L40" s="24">
        <f>'3.1 - PPI € constants'!L40</f>
        <v>0</v>
      </c>
      <c r="M40" s="24">
        <f>'3.1 - PPI € constants'!M40</f>
        <v>0</v>
      </c>
      <c r="N40" s="24">
        <f>'3.1 - PPI € constants'!N40</f>
        <v>0</v>
      </c>
      <c r="O40" s="25">
        <f>'3.1 - PPI € constants'!O40</f>
        <v>0</v>
      </c>
    </row>
    <row r="41" spans="3:15" s="18" customFormat="1" outlineLevel="1">
      <c r="C41" s="24">
        <f>'3.1 - PPI € constants'!C41</f>
        <v>0</v>
      </c>
      <c r="D41" s="24">
        <f>'3.1 - PPI € constants'!D41</f>
        <v>0</v>
      </c>
      <c r="E41" s="24">
        <f>'3.1 - PPI € constants'!E41</f>
        <v>0</v>
      </c>
      <c r="F41" s="24">
        <f>'3.1 - PPI € constants'!F41</f>
        <v>0</v>
      </c>
      <c r="G41" s="22">
        <f>'3.1 - PPI € constants'!G41</f>
        <v>0</v>
      </c>
      <c r="H41" s="29">
        <f>'3.1 - PPI € constants'!H41</f>
        <v>0</v>
      </c>
      <c r="I41" s="23">
        <f>'3.1 - PPI € constants'!I41</f>
        <v>0</v>
      </c>
      <c r="J41" s="21"/>
      <c r="K41" s="24">
        <f>'3.1 - PPI € constants'!K41</f>
        <v>0</v>
      </c>
      <c r="L41" s="24">
        <f>'3.1 - PPI € constants'!L41</f>
        <v>0</v>
      </c>
      <c r="M41" s="24">
        <f>'3.1 - PPI € constants'!M41</f>
        <v>0</v>
      </c>
      <c r="N41" s="24">
        <f>'3.1 - PPI € constants'!N41</f>
        <v>0</v>
      </c>
      <c r="O41" s="25">
        <f>'3.1 - PPI € constants'!O41</f>
        <v>0</v>
      </c>
    </row>
    <row r="42" spans="3:15" s="18" customFormat="1" outlineLevel="1">
      <c r="C42" s="24">
        <f>'3.1 - PPI € constants'!C42</f>
        <v>0</v>
      </c>
      <c r="D42" s="24">
        <f>'3.1 - PPI € constants'!D42</f>
        <v>0</v>
      </c>
      <c r="E42" s="24">
        <f>'3.1 - PPI € constants'!E42</f>
        <v>0</v>
      </c>
      <c r="F42" s="24">
        <f>'3.1 - PPI € constants'!F42</f>
        <v>0</v>
      </c>
      <c r="G42" s="22">
        <f>'3.1 - PPI € constants'!G42</f>
        <v>0</v>
      </c>
      <c r="H42" s="29">
        <f>'3.1 - PPI € constants'!H42</f>
        <v>0</v>
      </c>
      <c r="I42" s="23">
        <f>'3.1 - PPI € constants'!I42</f>
        <v>0</v>
      </c>
      <c r="J42" s="21"/>
      <c r="K42" s="24">
        <f>'3.1 - PPI € constants'!K42</f>
        <v>0</v>
      </c>
      <c r="L42" s="24">
        <f>'3.1 - PPI € constants'!L42</f>
        <v>0</v>
      </c>
      <c r="M42" s="24">
        <f>'3.1 - PPI € constants'!M42</f>
        <v>0</v>
      </c>
      <c r="N42" s="24">
        <f>'3.1 - PPI € constants'!N42</f>
        <v>0</v>
      </c>
      <c r="O42" s="25">
        <f>'3.1 - PPI € constants'!O42</f>
        <v>0</v>
      </c>
    </row>
    <row r="43" spans="3:15" s="18" customFormat="1" outlineLevel="1">
      <c r="C43" s="24">
        <f>'3.1 - PPI € constants'!C43</f>
        <v>0</v>
      </c>
      <c r="D43" s="24">
        <f>'3.1 - PPI € constants'!D43</f>
        <v>0</v>
      </c>
      <c r="E43" s="24">
        <f>'3.1 - PPI € constants'!E43</f>
        <v>0</v>
      </c>
      <c r="F43" s="24">
        <f>'3.1 - PPI € constants'!F43</f>
        <v>0</v>
      </c>
      <c r="G43" s="22">
        <f>'3.1 - PPI € constants'!G43</f>
        <v>0</v>
      </c>
      <c r="H43" s="29">
        <f>'3.1 - PPI € constants'!H43</f>
        <v>0</v>
      </c>
      <c r="I43" s="23">
        <f>'3.1 - PPI € constants'!I43</f>
        <v>0</v>
      </c>
      <c r="J43" s="21"/>
      <c r="K43" s="24">
        <f>'3.1 - PPI € constants'!K43</f>
        <v>0</v>
      </c>
      <c r="L43" s="24">
        <f>'3.1 - PPI € constants'!L43</f>
        <v>0</v>
      </c>
      <c r="M43" s="24">
        <f>'3.1 - PPI € constants'!M43</f>
        <v>0</v>
      </c>
      <c r="N43" s="24">
        <f>'3.1 - PPI € constants'!N43</f>
        <v>0</v>
      </c>
      <c r="O43" s="25">
        <f>'3.1 - PPI € constants'!O43</f>
        <v>0</v>
      </c>
    </row>
    <row r="44" spans="3:15" s="18" customFormat="1" outlineLevel="1">
      <c r="C44" s="24">
        <f>'3.1 - PPI € constants'!C44</f>
        <v>0</v>
      </c>
      <c r="D44" s="24">
        <f>'3.1 - PPI € constants'!D44</f>
        <v>0</v>
      </c>
      <c r="E44" s="24">
        <f>'3.1 - PPI € constants'!E44</f>
        <v>0</v>
      </c>
      <c r="F44" s="24">
        <f>'3.1 - PPI € constants'!F44</f>
        <v>0</v>
      </c>
      <c r="G44" s="22">
        <f>'3.1 - PPI € constants'!G44</f>
        <v>0</v>
      </c>
      <c r="H44" s="29">
        <f>'3.1 - PPI € constants'!H44</f>
        <v>0</v>
      </c>
      <c r="I44" s="23">
        <f>'3.1 - PPI € constants'!I44</f>
        <v>0</v>
      </c>
      <c r="J44" s="21"/>
      <c r="K44" s="24">
        <f>'3.1 - PPI € constants'!K44</f>
        <v>0</v>
      </c>
      <c r="L44" s="24">
        <f>'3.1 - PPI € constants'!L44</f>
        <v>0</v>
      </c>
      <c r="M44" s="24">
        <f>'3.1 - PPI € constants'!M44</f>
        <v>0</v>
      </c>
      <c r="N44" s="24">
        <f>'3.1 - PPI € constants'!N44</f>
        <v>0</v>
      </c>
      <c r="O44" s="25">
        <f>'3.1 - PPI € constants'!O44</f>
        <v>0</v>
      </c>
    </row>
    <row r="45" spans="3:15" s="18" customFormat="1" outlineLevel="1">
      <c r="C45" s="24">
        <f>'3.1 - PPI € constants'!C45</f>
        <v>0</v>
      </c>
      <c r="D45" s="24">
        <f>'3.1 - PPI € constants'!D45</f>
        <v>0</v>
      </c>
      <c r="E45" s="24">
        <f>'3.1 - PPI € constants'!E45</f>
        <v>0</v>
      </c>
      <c r="F45" s="24">
        <f>'3.1 - PPI € constants'!F45</f>
        <v>0</v>
      </c>
      <c r="G45" s="22">
        <f>'3.1 - PPI € constants'!G45</f>
        <v>0</v>
      </c>
      <c r="H45" s="29">
        <f>'3.1 - PPI € constants'!H45</f>
        <v>0</v>
      </c>
      <c r="I45" s="23">
        <f>'3.1 - PPI € constants'!I45</f>
        <v>0</v>
      </c>
      <c r="J45" s="21"/>
      <c r="K45" s="24">
        <f>'3.1 - PPI € constants'!K45</f>
        <v>0</v>
      </c>
      <c r="L45" s="24">
        <f>'3.1 - PPI € constants'!L45</f>
        <v>0</v>
      </c>
      <c r="M45" s="24">
        <f>'3.1 - PPI € constants'!M45</f>
        <v>0</v>
      </c>
      <c r="N45" s="24">
        <f>'3.1 - PPI € constants'!N45</f>
        <v>0</v>
      </c>
      <c r="O45" s="25">
        <f>'3.1 - PPI € constants'!O45</f>
        <v>0</v>
      </c>
    </row>
    <row r="46" spans="3:15" s="18" customFormat="1" outlineLevel="1">
      <c r="C46" s="24">
        <f>'3.1 - PPI € constants'!C46</f>
        <v>0</v>
      </c>
      <c r="D46" s="24">
        <f>'3.1 - PPI € constants'!D46</f>
        <v>0</v>
      </c>
      <c r="E46" s="24">
        <f>'3.1 - PPI € constants'!E46</f>
        <v>0</v>
      </c>
      <c r="F46" s="24">
        <f>'3.1 - PPI € constants'!F46</f>
        <v>0</v>
      </c>
      <c r="G46" s="22">
        <f>'3.1 - PPI € constants'!G46</f>
        <v>0</v>
      </c>
      <c r="H46" s="29">
        <f>'3.1 - PPI € constants'!H46</f>
        <v>0</v>
      </c>
      <c r="I46" s="23">
        <f>'3.1 - PPI € constants'!I46</f>
        <v>0</v>
      </c>
      <c r="J46" s="21"/>
      <c r="K46" s="24">
        <f>'3.1 - PPI € constants'!K46</f>
        <v>0</v>
      </c>
      <c r="L46" s="24">
        <f>'3.1 - PPI € constants'!L46</f>
        <v>0</v>
      </c>
      <c r="M46" s="24">
        <f>'3.1 - PPI € constants'!M46</f>
        <v>0</v>
      </c>
      <c r="N46" s="24">
        <f>'3.1 - PPI € constants'!N46</f>
        <v>0</v>
      </c>
      <c r="O46" s="25">
        <f>'3.1 - PPI € constants'!O46</f>
        <v>0</v>
      </c>
    </row>
    <row r="47" spans="3:15" s="18" customFormat="1" outlineLevel="1">
      <c r="C47" s="24">
        <f>'3.1 - PPI € constants'!C47</f>
        <v>0</v>
      </c>
      <c r="D47" s="24">
        <f>'3.1 - PPI € constants'!D47</f>
        <v>0</v>
      </c>
      <c r="E47" s="24">
        <f>'3.1 - PPI € constants'!E47</f>
        <v>0</v>
      </c>
      <c r="F47" s="24">
        <f>'3.1 - PPI € constants'!F47</f>
        <v>0</v>
      </c>
      <c r="G47" s="22">
        <f>'3.1 - PPI € constants'!G47</f>
        <v>0</v>
      </c>
      <c r="H47" s="29">
        <f>'3.1 - PPI € constants'!H47</f>
        <v>0</v>
      </c>
      <c r="I47" s="23">
        <f>'3.1 - PPI € constants'!I47</f>
        <v>0</v>
      </c>
      <c r="J47" s="21"/>
      <c r="K47" s="24">
        <f>'3.1 - PPI € constants'!K47</f>
        <v>0</v>
      </c>
      <c r="L47" s="24">
        <f>'3.1 - PPI € constants'!L47</f>
        <v>0</v>
      </c>
      <c r="M47" s="24">
        <f>'3.1 - PPI € constants'!M47</f>
        <v>0</v>
      </c>
      <c r="N47" s="24">
        <f>'3.1 - PPI € constants'!N47</f>
        <v>0</v>
      </c>
      <c r="O47" s="25">
        <f>'3.1 - PPI € constants'!O47</f>
        <v>0</v>
      </c>
    </row>
    <row r="48" spans="3:15" s="18" customFormat="1" outlineLevel="1">
      <c r="C48" s="24">
        <f>'3.1 - PPI € constants'!C48</f>
        <v>0</v>
      </c>
      <c r="D48" s="24">
        <f>'3.1 - PPI € constants'!D48</f>
        <v>0</v>
      </c>
      <c r="E48" s="24">
        <f>'3.1 - PPI € constants'!E48</f>
        <v>0</v>
      </c>
      <c r="F48" s="24">
        <f>'3.1 - PPI € constants'!F48</f>
        <v>0</v>
      </c>
      <c r="G48" s="22">
        <f>'3.1 - PPI € constants'!G48</f>
        <v>0</v>
      </c>
      <c r="H48" s="29">
        <f>'3.1 - PPI € constants'!H48</f>
        <v>0</v>
      </c>
      <c r="I48" s="23">
        <f>'3.1 - PPI € constants'!I48</f>
        <v>0</v>
      </c>
      <c r="J48" s="21"/>
      <c r="K48" s="24">
        <f>'3.1 - PPI € constants'!K48</f>
        <v>0</v>
      </c>
      <c r="L48" s="24">
        <f>'3.1 - PPI € constants'!L48</f>
        <v>0</v>
      </c>
      <c r="M48" s="24">
        <f>'3.1 - PPI € constants'!M48</f>
        <v>0</v>
      </c>
      <c r="N48" s="24">
        <f>'3.1 - PPI € constants'!N48</f>
        <v>0</v>
      </c>
      <c r="O48" s="25">
        <f>'3.1 - PPI € constants'!O48</f>
        <v>0</v>
      </c>
    </row>
    <row r="49" spans="3:15" s="18" customFormat="1" outlineLevel="1">
      <c r="C49" s="24">
        <f>'3.1 - PPI € constants'!C49</f>
        <v>0</v>
      </c>
      <c r="D49" s="24">
        <f>'3.1 - PPI € constants'!D49</f>
        <v>0</v>
      </c>
      <c r="E49" s="24">
        <f>'3.1 - PPI € constants'!E49</f>
        <v>0</v>
      </c>
      <c r="F49" s="24">
        <f>'3.1 - PPI € constants'!F49</f>
        <v>0</v>
      </c>
      <c r="G49" s="22">
        <f>'3.1 - PPI € constants'!G49</f>
        <v>0</v>
      </c>
      <c r="H49" s="29">
        <f>'3.1 - PPI € constants'!H49</f>
        <v>0</v>
      </c>
      <c r="I49" s="23">
        <f>'3.1 - PPI € constants'!I49</f>
        <v>0</v>
      </c>
      <c r="J49" s="21"/>
      <c r="K49" s="24">
        <f>'3.1 - PPI € constants'!K49</f>
        <v>0</v>
      </c>
      <c r="L49" s="24">
        <f>'3.1 - PPI € constants'!L49</f>
        <v>0</v>
      </c>
      <c r="M49" s="24">
        <f>'3.1 - PPI € constants'!M49</f>
        <v>0</v>
      </c>
      <c r="N49" s="24">
        <f>'3.1 - PPI € constants'!N49</f>
        <v>0</v>
      </c>
      <c r="O49" s="25">
        <f>'3.1 - PPI € constants'!O49</f>
        <v>0</v>
      </c>
    </row>
    <row r="50" spans="3:15" s="18" customFormat="1" outlineLevel="1">
      <c r="C50" s="24">
        <f>'3.1 - PPI € constants'!C50</f>
        <v>0</v>
      </c>
      <c r="D50" s="24">
        <f>'3.1 - PPI € constants'!D50</f>
        <v>0</v>
      </c>
      <c r="E50" s="24">
        <f>'3.1 - PPI € constants'!E50</f>
        <v>0</v>
      </c>
      <c r="F50" s="24">
        <f>'3.1 - PPI € constants'!F50</f>
        <v>0</v>
      </c>
      <c r="G50" s="22">
        <f>'3.1 - PPI € constants'!G50</f>
        <v>0</v>
      </c>
      <c r="H50" s="29">
        <f>'3.1 - PPI € constants'!H50</f>
        <v>0</v>
      </c>
      <c r="I50" s="23">
        <f>'3.1 - PPI € constants'!I50</f>
        <v>0</v>
      </c>
      <c r="J50" s="21"/>
      <c r="K50" s="24">
        <f>'3.1 - PPI € constants'!K50</f>
        <v>0</v>
      </c>
      <c r="L50" s="24">
        <f>'3.1 - PPI € constants'!L50</f>
        <v>0</v>
      </c>
      <c r="M50" s="24">
        <f>'3.1 - PPI € constants'!M50</f>
        <v>0</v>
      </c>
      <c r="N50" s="24">
        <f>'3.1 - PPI € constants'!N50</f>
        <v>0</v>
      </c>
      <c r="O50" s="25">
        <f>'3.1 - PPI € constants'!O50</f>
        <v>0</v>
      </c>
    </row>
    <row r="51" spans="3:15" s="18" customFormat="1" outlineLevel="1">
      <c r="C51" s="24">
        <f>'3.1 - PPI € constants'!C51</f>
        <v>0</v>
      </c>
      <c r="D51" s="24">
        <f>'3.1 - PPI € constants'!D51</f>
        <v>0</v>
      </c>
      <c r="E51" s="24">
        <f>'3.1 - PPI € constants'!E51</f>
        <v>0</v>
      </c>
      <c r="F51" s="24">
        <f>'3.1 - PPI € constants'!F51</f>
        <v>0</v>
      </c>
      <c r="G51" s="22">
        <f>'3.1 - PPI € constants'!G51</f>
        <v>0</v>
      </c>
      <c r="H51" s="29">
        <f>'3.1 - PPI € constants'!H51</f>
        <v>0</v>
      </c>
      <c r="I51" s="23">
        <f>'3.1 - PPI € constants'!I51</f>
        <v>0</v>
      </c>
      <c r="J51" s="21"/>
      <c r="K51" s="24">
        <f>'3.1 - PPI € constants'!K51</f>
        <v>0</v>
      </c>
      <c r="L51" s="24">
        <f>'3.1 - PPI € constants'!L51</f>
        <v>0</v>
      </c>
      <c r="M51" s="24">
        <f>'3.1 - PPI € constants'!M51</f>
        <v>0</v>
      </c>
      <c r="N51" s="24">
        <f>'3.1 - PPI € constants'!N51</f>
        <v>0</v>
      </c>
      <c r="O51" s="25">
        <f>'3.1 - PPI € constants'!O51</f>
        <v>0</v>
      </c>
    </row>
    <row r="52" spans="3:15" s="18" customFormat="1" outlineLevel="1">
      <c r="C52" s="24">
        <f>'3.1 - PPI € constants'!C52</f>
        <v>0</v>
      </c>
      <c r="D52" s="24">
        <f>'3.1 - PPI € constants'!D52</f>
        <v>0</v>
      </c>
      <c r="E52" s="24">
        <f>'3.1 - PPI € constants'!E52</f>
        <v>0</v>
      </c>
      <c r="F52" s="24">
        <f>'3.1 - PPI € constants'!F52</f>
        <v>0</v>
      </c>
      <c r="G52" s="22">
        <f>'3.1 - PPI € constants'!G52</f>
        <v>0</v>
      </c>
      <c r="H52" s="29">
        <f>'3.1 - PPI € constants'!H52</f>
        <v>0</v>
      </c>
      <c r="I52" s="23">
        <f>'3.1 - PPI € constants'!I52</f>
        <v>0</v>
      </c>
      <c r="J52" s="21"/>
      <c r="K52" s="24">
        <f>'3.1 - PPI € constants'!K52</f>
        <v>0</v>
      </c>
      <c r="L52" s="24">
        <f>'3.1 - PPI € constants'!L52</f>
        <v>0</v>
      </c>
      <c r="M52" s="24">
        <f>'3.1 - PPI € constants'!M52</f>
        <v>0</v>
      </c>
      <c r="N52" s="24">
        <f>'3.1 - PPI € constants'!N52</f>
        <v>0</v>
      </c>
      <c r="O52" s="25">
        <f>'3.1 - PPI € constants'!O52</f>
        <v>0</v>
      </c>
    </row>
    <row r="53" spans="3:15" s="18" customFormat="1" outlineLevel="1">
      <c r="C53" s="24">
        <f>'3.1 - PPI € constants'!C53</f>
        <v>0</v>
      </c>
      <c r="D53" s="24">
        <f>'3.1 - PPI € constants'!D53</f>
        <v>0</v>
      </c>
      <c r="E53" s="24">
        <f>'3.1 - PPI € constants'!E53</f>
        <v>0</v>
      </c>
      <c r="F53" s="24">
        <f>'3.1 - PPI € constants'!F53</f>
        <v>0</v>
      </c>
      <c r="G53" s="22">
        <f>'3.1 - PPI € constants'!G53</f>
        <v>0</v>
      </c>
      <c r="H53" s="29">
        <f>'3.1 - PPI € constants'!H53</f>
        <v>0</v>
      </c>
      <c r="I53" s="23">
        <f>'3.1 - PPI € constants'!I53</f>
        <v>0</v>
      </c>
      <c r="J53" s="21"/>
      <c r="K53" s="24">
        <f>'3.1 - PPI € constants'!K53</f>
        <v>0</v>
      </c>
      <c r="L53" s="24">
        <f>'3.1 - PPI € constants'!L53</f>
        <v>0</v>
      </c>
      <c r="M53" s="24">
        <f>'3.1 - PPI € constants'!M53</f>
        <v>0</v>
      </c>
      <c r="N53" s="24">
        <f>'3.1 - PPI € constants'!N53</f>
        <v>0</v>
      </c>
      <c r="O53" s="25">
        <f>'3.1 - PPI € constants'!O53</f>
        <v>0</v>
      </c>
    </row>
    <row r="54" spans="3:15" s="18" customFormat="1" outlineLevel="1">
      <c r="C54" s="24">
        <f>'3.1 - PPI € constants'!C54</f>
        <v>0</v>
      </c>
      <c r="D54" s="24">
        <f>'3.1 - PPI € constants'!D54</f>
        <v>0</v>
      </c>
      <c r="E54" s="24">
        <f>'3.1 - PPI € constants'!E54</f>
        <v>0</v>
      </c>
      <c r="F54" s="24">
        <f>'3.1 - PPI € constants'!F54</f>
        <v>0</v>
      </c>
      <c r="G54" s="22">
        <f>'3.1 - PPI € constants'!G54</f>
        <v>0</v>
      </c>
      <c r="H54" s="29">
        <f>'3.1 - PPI € constants'!H54</f>
        <v>0</v>
      </c>
      <c r="I54" s="23">
        <f>'3.1 - PPI € constants'!I54</f>
        <v>0</v>
      </c>
      <c r="J54" s="21"/>
      <c r="K54" s="24">
        <f>'3.1 - PPI € constants'!K54</f>
        <v>0</v>
      </c>
      <c r="L54" s="24">
        <f>'3.1 - PPI € constants'!L54</f>
        <v>0</v>
      </c>
      <c r="M54" s="24">
        <f>'3.1 - PPI € constants'!M54</f>
        <v>0</v>
      </c>
      <c r="N54" s="24">
        <f>'3.1 - PPI € constants'!N54</f>
        <v>0</v>
      </c>
      <c r="O54" s="25">
        <f>'3.1 - PPI € constants'!O54</f>
        <v>0</v>
      </c>
    </row>
    <row r="55" spans="3:15" s="18" customFormat="1" outlineLevel="1">
      <c r="C55" s="24">
        <f>'3.1 - PPI € constants'!C55</f>
        <v>0</v>
      </c>
      <c r="D55" s="24">
        <f>'3.1 - PPI € constants'!D55</f>
        <v>0</v>
      </c>
      <c r="E55" s="24">
        <f>'3.1 - PPI € constants'!E55</f>
        <v>0</v>
      </c>
      <c r="F55" s="24">
        <f>'3.1 - PPI € constants'!F55</f>
        <v>0</v>
      </c>
      <c r="G55" s="22">
        <f>'3.1 - PPI € constants'!G55</f>
        <v>0</v>
      </c>
      <c r="H55" s="29">
        <f>'3.1 - PPI € constants'!H55</f>
        <v>0</v>
      </c>
      <c r="I55" s="23">
        <f>'3.1 - PPI € constants'!I55</f>
        <v>0</v>
      </c>
      <c r="J55" s="21"/>
      <c r="K55" s="24">
        <f>'3.1 - PPI € constants'!K55</f>
        <v>0</v>
      </c>
      <c r="L55" s="24">
        <f>'3.1 - PPI € constants'!L55</f>
        <v>0</v>
      </c>
      <c r="M55" s="24">
        <f>'3.1 - PPI € constants'!M55</f>
        <v>0</v>
      </c>
      <c r="N55" s="24">
        <f>'3.1 - PPI € constants'!N55</f>
        <v>0</v>
      </c>
      <c r="O55" s="25">
        <f>'3.1 - PPI € constants'!O55</f>
        <v>0</v>
      </c>
    </row>
    <row r="56" spans="3:15" s="18" customFormat="1" outlineLevel="1">
      <c r="C56" s="24">
        <f>'3.1 - PPI € constants'!C56</f>
        <v>0</v>
      </c>
      <c r="D56" s="24">
        <f>'3.1 - PPI € constants'!D56</f>
        <v>0</v>
      </c>
      <c r="E56" s="24">
        <f>'3.1 - PPI € constants'!E56</f>
        <v>0</v>
      </c>
      <c r="F56" s="24">
        <f>'3.1 - PPI € constants'!F56</f>
        <v>0</v>
      </c>
      <c r="G56" s="22">
        <f>'3.1 - PPI € constants'!G56</f>
        <v>0</v>
      </c>
      <c r="H56" s="29">
        <f>'3.1 - PPI € constants'!H56</f>
        <v>0</v>
      </c>
      <c r="I56" s="23">
        <f>'3.1 - PPI € constants'!I56</f>
        <v>0</v>
      </c>
      <c r="J56" s="21"/>
      <c r="K56" s="24">
        <f>'3.1 - PPI € constants'!K56</f>
        <v>0</v>
      </c>
      <c r="L56" s="24">
        <f>'3.1 - PPI € constants'!L56</f>
        <v>0</v>
      </c>
      <c r="M56" s="24">
        <f>'3.1 - PPI € constants'!M56</f>
        <v>0</v>
      </c>
      <c r="N56" s="24">
        <f>'3.1 - PPI € constants'!N56</f>
        <v>0</v>
      </c>
      <c r="O56" s="25">
        <f>'3.1 - PPI € constants'!O56</f>
        <v>0</v>
      </c>
    </row>
    <row r="57" spans="3:15" s="18" customFormat="1" outlineLevel="1">
      <c r="C57" s="24">
        <f>'3.1 - PPI € constants'!C57</f>
        <v>0</v>
      </c>
      <c r="D57" s="24">
        <f>'3.1 - PPI € constants'!D57</f>
        <v>0</v>
      </c>
      <c r="E57" s="24">
        <f>'3.1 - PPI € constants'!E57</f>
        <v>0</v>
      </c>
      <c r="F57" s="24">
        <f>'3.1 - PPI € constants'!F57</f>
        <v>0</v>
      </c>
      <c r="G57" s="22">
        <f>'3.1 - PPI € constants'!G57</f>
        <v>0</v>
      </c>
      <c r="H57" s="29">
        <f>'3.1 - PPI € constants'!H57</f>
        <v>0</v>
      </c>
      <c r="I57" s="23">
        <f>'3.1 - PPI € constants'!I57</f>
        <v>0</v>
      </c>
      <c r="J57" s="21"/>
      <c r="K57" s="24">
        <f>'3.1 - PPI € constants'!K57</f>
        <v>0</v>
      </c>
      <c r="L57" s="24">
        <f>'3.1 - PPI € constants'!L57</f>
        <v>0</v>
      </c>
      <c r="M57" s="24">
        <f>'3.1 - PPI € constants'!M57</f>
        <v>0</v>
      </c>
      <c r="N57" s="24">
        <f>'3.1 - PPI € constants'!N57</f>
        <v>0</v>
      </c>
      <c r="O57" s="25">
        <f>'3.1 - PPI € constants'!O57</f>
        <v>0</v>
      </c>
    </row>
    <row r="58" spans="3:15" s="18" customFormat="1" outlineLevel="1">
      <c r="C58" s="24">
        <f>'3.1 - PPI € constants'!C58</f>
        <v>0</v>
      </c>
      <c r="D58" s="24">
        <f>'3.1 - PPI € constants'!D58</f>
        <v>0</v>
      </c>
      <c r="E58" s="24">
        <f>'3.1 - PPI € constants'!E58</f>
        <v>0</v>
      </c>
      <c r="F58" s="24">
        <f>'3.1 - PPI € constants'!F58</f>
        <v>0</v>
      </c>
      <c r="G58" s="22">
        <f>'3.1 - PPI € constants'!G58</f>
        <v>0</v>
      </c>
      <c r="H58" s="29">
        <f>'3.1 - PPI € constants'!H58</f>
        <v>0</v>
      </c>
      <c r="I58" s="23">
        <f>'3.1 - PPI € constants'!I58</f>
        <v>0</v>
      </c>
      <c r="J58" s="21"/>
      <c r="K58" s="24">
        <f>'3.1 - PPI € constants'!K58</f>
        <v>0</v>
      </c>
      <c r="L58" s="24">
        <f>'3.1 - PPI € constants'!L58</f>
        <v>0</v>
      </c>
      <c r="M58" s="24">
        <f>'3.1 - PPI € constants'!M58</f>
        <v>0</v>
      </c>
      <c r="N58" s="24">
        <f>'3.1 - PPI € constants'!N58</f>
        <v>0</v>
      </c>
      <c r="O58" s="25">
        <f>'3.1 - PPI € constants'!O58</f>
        <v>0</v>
      </c>
    </row>
    <row r="59" spans="3:15" s="18" customFormat="1" outlineLevel="1">
      <c r="C59" s="24">
        <f>'3.1 - PPI € constants'!C59</f>
        <v>0</v>
      </c>
      <c r="D59" s="24">
        <f>'3.1 - PPI € constants'!D59</f>
        <v>0</v>
      </c>
      <c r="E59" s="24">
        <f>'3.1 - PPI € constants'!E59</f>
        <v>0</v>
      </c>
      <c r="F59" s="24">
        <f>'3.1 - PPI € constants'!F59</f>
        <v>0</v>
      </c>
      <c r="G59" s="22">
        <f>'3.1 - PPI € constants'!G59</f>
        <v>0</v>
      </c>
      <c r="H59" s="29">
        <f>'3.1 - PPI € constants'!H59</f>
        <v>0</v>
      </c>
      <c r="I59" s="23">
        <f>'3.1 - PPI € constants'!I59</f>
        <v>0</v>
      </c>
      <c r="J59" s="21"/>
      <c r="K59" s="24">
        <f>'3.1 - PPI € constants'!K59</f>
        <v>0</v>
      </c>
      <c r="L59" s="24">
        <f>'3.1 - PPI € constants'!L59</f>
        <v>0</v>
      </c>
      <c r="M59" s="24">
        <f>'3.1 - PPI € constants'!M59</f>
        <v>0</v>
      </c>
      <c r="N59" s="24">
        <f>'3.1 - PPI € constants'!N59</f>
        <v>0</v>
      </c>
      <c r="O59" s="25">
        <f>'3.1 - PPI € constants'!O59</f>
        <v>0</v>
      </c>
    </row>
    <row r="60" spans="3:15" s="18" customFormat="1" outlineLevel="1">
      <c r="C60" s="24">
        <f>'3.1 - PPI € constants'!C60</f>
        <v>0</v>
      </c>
      <c r="D60" s="24">
        <f>'3.1 - PPI € constants'!D60</f>
        <v>0</v>
      </c>
      <c r="E60" s="24">
        <f>'3.1 - PPI € constants'!E60</f>
        <v>0</v>
      </c>
      <c r="F60" s="24">
        <f>'3.1 - PPI € constants'!F60</f>
        <v>0</v>
      </c>
      <c r="G60" s="22">
        <f>'3.1 - PPI € constants'!G60</f>
        <v>0</v>
      </c>
      <c r="H60" s="29">
        <f>'3.1 - PPI € constants'!H60</f>
        <v>0</v>
      </c>
      <c r="I60" s="23">
        <f>'3.1 - PPI € constants'!I60</f>
        <v>0</v>
      </c>
      <c r="J60" s="21"/>
      <c r="K60" s="24">
        <f>'3.1 - PPI € constants'!K60</f>
        <v>0</v>
      </c>
      <c r="L60" s="24">
        <f>'3.1 - PPI € constants'!L60</f>
        <v>0</v>
      </c>
      <c r="M60" s="24">
        <f>'3.1 - PPI € constants'!M60</f>
        <v>0</v>
      </c>
      <c r="N60" s="24">
        <f>'3.1 - PPI € constants'!N60</f>
        <v>0</v>
      </c>
      <c r="O60" s="25">
        <f>'3.1 - PPI € constants'!O60</f>
        <v>0</v>
      </c>
    </row>
    <row r="61" spans="3:15" outlineLevel="1"/>
  </sheetData>
  <mergeCells count="2">
    <mergeCell ref="D5:E5"/>
    <mergeCell ref="D6:E6"/>
  </mergeCells>
  <pageMargins left="0.7" right="0.7" top="0.75" bottom="0.75" header="0.3" footer="0.3"/>
  <pageSetup paperSize="9" scale="64" orientation="landscape" r:id="rId1"/>
  <headerFooter>
    <oddFooter>&amp;C_x000D_&amp;1#&amp;"Calibri"&amp;10&amp;K000000 C1 - Restreint (utilisateur habilité)</oddFooter>
  </headerFooter>
  <colBreaks count="1" manualBreakCount="1">
    <brk id="14" min="4" max="5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1E95E-4213-4F3C-91C8-1490E2E99F42}">
  <sheetPr>
    <tabColor rgb="FF4E74CA"/>
  </sheetPr>
  <dimension ref="A1:AD32"/>
  <sheetViews>
    <sheetView showGridLines="0" zoomScaleNormal="100" workbookViewId="0">
      <selection activeCell="A9" sqref="A9"/>
    </sheetView>
  </sheetViews>
  <sheetFormatPr baseColWidth="10" defaultColWidth="10.81640625" defaultRowHeight="10.5" outlineLevelRow="1"/>
  <cols>
    <col min="1" max="1" width="2.54296875" style="1" customWidth="1"/>
    <col min="2" max="2" width="2.1796875" style="1" customWidth="1"/>
    <col min="3" max="3" width="29.54296875" style="1" bestFit="1" customWidth="1"/>
    <col min="4" max="4" width="12.1796875" style="1" customWidth="1"/>
    <col min="5" max="5" width="10.1796875" style="1" customWidth="1"/>
    <col min="6" max="6" width="10.453125" style="1" customWidth="1"/>
    <col min="7" max="8" width="13.453125" style="1" customWidth="1"/>
    <col min="9" max="9" width="0.81640625" style="1" customWidth="1"/>
    <col min="10" max="16384" width="10.81640625" style="1"/>
  </cols>
  <sheetData>
    <row r="1" spans="1:30">
      <c r="A1" s="12" t="str">
        <f ca="1">UPPER(MID(CELL("filename",A1),FIND("[",CELL("filename",A1))+1,FIND("]",CELL("filename",A1))-FIND("[",CELL("filename",A1))-5))</f>
        <v>COPIE DE ANNEXE_VNF_CONCESSION.GRAND NARBONNE_FORMULAIRES.FINANCIERS.</v>
      </c>
      <c r="B1" s="12"/>
      <c r="C1" s="12"/>
      <c r="D1" s="12"/>
      <c r="E1" s="12"/>
      <c r="F1" s="12"/>
      <c r="G1" s="12" t="s">
        <v>206</v>
      </c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</row>
    <row r="2" spans="1:30">
      <c r="A2" s="13" t="str">
        <f ca="1">UPPER(MID(CELL("filename",A2),FIND("]",CELL("filename",A2))+1,LEN(CELL("filename",A2))))</f>
        <v>4 - PLAN DE FINANCEMENTS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</row>
    <row r="3" spans="1:30" ht="4" customHeight="1"/>
    <row r="5" spans="1:30">
      <c r="C5" s="44" t="s">
        <v>7</v>
      </c>
      <c r="D5" s="165" t="str">
        <f>'3.2 - PPI € courants'!D5</f>
        <v>[à préciser]</v>
      </c>
      <c r="E5" s="165"/>
    </row>
    <row r="6" spans="1:30">
      <c r="C6" s="44" t="s">
        <v>8</v>
      </c>
      <c r="D6" s="165" t="str">
        <f>'3.2 - PPI € courants'!D6</f>
        <v>[à préciser]</v>
      </c>
      <c r="E6" s="165"/>
    </row>
    <row r="8" spans="1:30">
      <c r="A8" s="49" t="s">
        <v>53</v>
      </c>
      <c r="B8" s="49" t="s">
        <v>207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</row>
    <row r="9" spans="1:30" outlineLevel="1"/>
    <row r="10" spans="1:30" outlineLevel="1"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</row>
    <row r="11" spans="1:30" ht="12.65" customHeight="1" outlineLevel="1">
      <c r="C11" s="161" t="s">
        <v>208</v>
      </c>
      <c r="D11" s="166" t="s">
        <v>209</v>
      </c>
      <c r="E11" s="166" t="s">
        <v>210</v>
      </c>
      <c r="F11" s="166" t="s">
        <v>211</v>
      </c>
      <c r="G11" s="166" t="s">
        <v>212</v>
      </c>
      <c r="H11" s="166" t="s">
        <v>213</v>
      </c>
      <c r="J11" s="15" t="s">
        <v>214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</row>
    <row r="12" spans="1:30" ht="18.649999999999999" customHeight="1" outlineLevel="1">
      <c r="C12" s="161"/>
      <c r="D12" s="161"/>
      <c r="E12" s="161"/>
      <c r="F12" s="166"/>
      <c r="G12" s="166"/>
      <c r="H12" s="161"/>
      <c r="J12" s="2">
        <v>2027</v>
      </c>
      <c r="K12" s="2">
        <v>2028</v>
      </c>
      <c r="L12" s="2">
        <v>2029</v>
      </c>
      <c r="M12" s="2">
        <v>2030</v>
      </c>
      <c r="N12" s="2">
        <v>2031</v>
      </c>
      <c r="O12" s="2">
        <v>2032</v>
      </c>
      <c r="P12" s="2">
        <v>2033</v>
      </c>
      <c r="Q12" s="2">
        <v>2034</v>
      </c>
      <c r="R12" s="2">
        <v>2035</v>
      </c>
      <c r="S12" s="2">
        <v>2036</v>
      </c>
      <c r="T12" s="2">
        <v>2037</v>
      </c>
      <c r="U12" s="2">
        <v>2038</v>
      </c>
      <c r="V12" s="2">
        <v>2039</v>
      </c>
      <c r="W12" s="2">
        <v>2040</v>
      </c>
      <c r="X12" s="2">
        <v>2041</v>
      </c>
      <c r="Y12" s="2">
        <v>2042</v>
      </c>
      <c r="Z12" s="2">
        <v>2043</v>
      </c>
      <c r="AA12" s="2">
        <v>2044</v>
      </c>
      <c r="AB12" s="2">
        <v>2045</v>
      </c>
      <c r="AC12" s="2">
        <v>2046</v>
      </c>
      <c r="AD12" s="2">
        <v>2047</v>
      </c>
    </row>
    <row r="13" spans="1:30" ht="3" customHeight="1" outlineLevel="1">
      <c r="G13" s="32"/>
      <c r="H13" s="32"/>
    </row>
    <row r="14" spans="1:30" outlineLevel="1">
      <c r="C14" s="4" t="s">
        <v>215</v>
      </c>
      <c r="D14" s="30">
        <f t="shared" ref="D14:D29" si="0">SUM(J14:T14)</f>
        <v>0</v>
      </c>
      <c r="E14" s="31"/>
      <c r="F14" s="9"/>
      <c r="G14" s="33"/>
      <c r="H14" s="33"/>
      <c r="I14" s="6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</row>
    <row r="15" spans="1:30" outlineLevel="1">
      <c r="C15" s="4" t="s">
        <v>216</v>
      </c>
      <c r="D15" s="30">
        <f t="shared" si="0"/>
        <v>0</v>
      </c>
      <c r="E15" s="31"/>
      <c r="F15" s="9"/>
      <c r="G15" s="33"/>
      <c r="H15" s="33"/>
      <c r="I15" s="6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</row>
    <row r="16" spans="1:30" outlineLevel="1">
      <c r="C16" s="4" t="s">
        <v>217</v>
      </c>
      <c r="D16" s="30">
        <f t="shared" si="0"/>
        <v>0</v>
      </c>
      <c r="E16" s="31"/>
      <c r="F16" s="9"/>
      <c r="G16" s="33"/>
      <c r="H16" s="33"/>
      <c r="I16" s="6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3:30" outlineLevel="1">
      <c r="C17" s="4" t="s">
        <v>218</v>
      </c>
      <c r="D17" s="30">
        <f t="shared" si="0"/>
        <v>0</v>
      </c>
      <c r="E17" s="31"/>
      <c r="F17" s="9"/>
      <c r="G17" s="33"/>
      <c r="H17" s="33"/>
      <c r="I17" s="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3:30" outlineLevel="1">
      <c r="C18" s="4" t="s">
        <v>219</v>
      </c>
      <c r="D18" s="30">
        <f t="shared" si="0"/>
        <v>0</v>
      </c>
      <c r="E18" s="31"/>
      <c r="F18" s="9"/>
      <c r="G18" s="33"/>
      <c r="H18" s="33"/>
      <c r="I18" s="6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</row>
    <row r="19" spans="3:30" outlineLevel="1">
      <c r="C19" s="4" t="s">
        <v>220</v>
      </c>
      <c r="D19" s="30">
        <f t="shared" si="0"/>
        <v>0</v>
      </c>
      <c r="E19" s="31"/>
      <c r="F19" s="9"/>
      <c r="G19" s="33"/>
      <c r="H19" s="33"/>
      <c r="I19" s="6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</row>
    <row r="20" spans="3:30" outlineLevel="1">
      <c r="C20" s="4" t="s">
        <v>221</v>
      </c>
      <c r="D20" s="30">
        <f t="shared" si="0"/>
        <v>0</v>
      </c>
      <c r="E20" s="31"/>
      <c r="F20" s="9"/>
      <c r="G20" s="33"/>
      <c r="H20" s="33"/>
      <c r="I20" s="6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</row>
    <row r="21" spans="3:30" outlineLevel="1">
      <c r="C21" s="4" t="s">
        <v>222</v>
      </c>
      <c r="D21" s="30">
        <f t="shared" si="0"/>
        <v>0</v>
      </c>
      <c r="E21" s="31"/>
      <c r="F21" s="9"/>
      <c r="G21" s="33"/>
      <c r="H21" s="33"/>
      <c r="I21" s="6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</row>
    <row r="22" spans="3:30" outlineLevel="1">
      <c r="C22" s="4" t="s">
        <v>223</v>
      </c>
      <c r="D22" s="30">
        <f t="shared" si="0"/>
        <v>0</v>
      </c>
      <c r="E22" s="31"/>
      <c r="F22" s="9"/>
      <c r="G22" s="33"/>
      <c r="H22" s="33"/>
      <c r="I22" s="6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  <row r="23" spans="3:30" outlineLevel="1">
      <c r="C23" s="4" t="s">
        <v>224</v>
      </c>
      <c r="D23" s="30">
        <f t="shared" si="0"/>
        <v>0</v>
      </c>
      <c r="E23" s="31"/>
      <c r="F23" s="9"/>
      <c r="G23" s="33"/>
      <c r="H23" s="33"/>
      <c r="I23" s="6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3:30" outlineLevel="1">
      <c r="C24" s="4" t="s">
        <v>225</v>
      </c>
      <c r="D24" s="30">
        <f t="shared" si="0"/>
        <v>0</v>
      </c>
      <c r="E24" s="31"/>
      <c r="F24" s="9"/>
      <c r="G24" s="33"/>
      <c r="H24" s="33"/>
      <c r="I24" s="6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</row>
    <row r="25" spans="3:30" outlineLevel="1">
      <c r="C25" s="4" t="s">
        <v>226</v>
      </c>
      <c r="D25" s="30">
        <f t="shared" si="0"/>
        <v>0</v>
      </c>
      <c r="E25" s="31"/>
      <c r="F25" s="9"/>
      <c r="G25" s="33"/>
      <c r="H25" s="33"/>
      <c r="I25" s="6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spans="3:30" outlineLevel="1">
      <c r="C26" s="4" t="s">
        <v>227</v>
      </c>
      <c r="D26" s="30">
        <f t="shared" si="0"/>
        <v>0</v>
      </c>
      <c r="E26" s="31"/>
      <c r="F26" s="9"/>
      <c r="G26" s="33"/>
      <c r="H26" s="33"/>
      <c r="I26" s="6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</row>
    <row r="27" spans="3:30" outlineLevel="1">
      <c r="C27" s="9" t="s">
        <v>228</v>
      </c>
      <c r="D27" s="30">
        <f t="shared" si="0"/>
        <v>0</v>
      </c>
      <c r="E27" s="31"/>
      <c r="F27" s="9"/>
      <c r="G27" s="33"/>
      <c r="H27" s="33"/>
      <c r="I27" s="6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</row>
    <row r="28" spans="3:30" outlineLevel="1">
      <c r="C28" s="9" t="s">
        <v>229</v>
      </c>
      <c r="D28" s="30">
        <f t="shared" si="0"/>
        <v>0</v>
      </c>
      <c r="E28" s="31"/>
      <c r="F28" s="9"/>
      <c r="G28" s="33"/>
      <c r="H28" s="33"/>
      <c r="I28" s="6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</row>
    <row r="29" spans="3:30" outlineLevel="1">
      <c r="C29" s="9" t="s">
        <v>230</v>
      </c>
      <c r="D29" s="30">
        <f t="shared" si="0"/>
        <v>0</v>
      </c>
      <c r="E29" s="31"/>
      <c r="F29" s="9"/>
      <c r="G29" s="33"/>
      <c r="H29" s="33"/>
      <c r="I29" s="6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</row>
    <row r="30" spans="3:30" outlineLevel="1"/>
    <row r="31" spans="3:30" outlineLevel="1">
      <c r="C31" s="46" t="s">
        <v>231</v>
      </c>
      <c r="D31" s="47"/>
      <c r="E31" s="47"/>
      <c r="F31" s="47"/>
      <c r="G31" s="47"/>
      <c r="H31" s="47"/>
      <c r="I31" s="6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</row>
    <row r="32" spans="3:30" outlineLevel="1"/>
  </sheetData>
  <mergeCells count="8">
    <mergeCell ref="F11:F12"/>
    <mergeCell ref="H11:H12"/>
    <mergeCell ref="G11:G12"/>
    <mergeCell ref="C11:C12"/>
    <mergeCell ref="D5:E5"/>
    <mergeCell ref="D6:E6"/>
    <mergeCell ref="D11:D12"/>
    <mergeCell ref="E11:E12"/>
  </mergeCells>
  <phoneticPr fontId="7" type="noConversion"/>
  <pageMargins left="0.7" right="0.7" top="0.75" bottom="0.75" header="0.3" footer="0.3"/>
  <pageSetup paperSize="9" scale="49" orientation="landscape" r:id="rId1"/>
  <headerFooter>
    <oddFooter>&amp;C_x000D_&amp;1#&amp;"Calibri"&amp;10&amp;K000000 C1 - Restreint (utilisateur habilité)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A0AC2-E9C1-4868-A529-46E294FE15C1}">
  <sheetPr>
    <tabColor rgb="FF92AADE"/>
  </sheetPr>
  <dimension ref="A1:H223"/>
  <sheetViews>
    <sheetView showGridLines="0" zoomScaleNormal="100" workbookViewId="0">
      <selection activeCell="A14" sqref="A14"/>
    </sheetView>
  </sheetViews>
  <sheetFormatPr baseColWidth="10" defaultColWidth="10.81640625" defaultRowHeight="10.5" outlineLevelRow="1"/>
  <cols>
    <col min="1" max="1" width="2.54296875" style="1" customWidth="1"/>
    <col min="2" max="2" width="1.7265625" style="1" customWidth="1"/>
    <col min="3" max="3" width="38.453125" style="1" customWidth="1"/>
    <col min="4" max="5" width="39.7265625" style="1" customWidth="1"/>
    <col min="6" max="6" width="76.54296875" style="1" customWidth="1"/>
    <col min="7" max="8" width="12.1796875" style="1" customWidth="1"/>
    <col min="9" max="16384" width="10.81640625" style="1"/>
  </cols>
  <sheetData>
    <row r="1" spans="1:8">
      <c r="A1" s="12" t="str">
        <f ca="1">UPPER(MID(CELL("filename",A1),FIND("[",CELL("filename",A1))+1,FIND("]",CELL("filename",A1))-FIND("[",CELL("filename",A1))-5))</f>
        <v>COPIE DE ANNEXE_VNF_CONCESSION.GRAND NARBONNE_FORMULAIRES.FINANCIERS.</v>
      </c>
      <c r="B1" s="12"/>
      <c r="C1" s="12"/>
      <c r="D1" s="12"/>
      <c r="E1" s="12"/>
      <c r="F1" s="12"/>
      <c r="G1" s="12"/>
      <c r="H1" s="12"/>
    </row>
    <row r="2" spans="1:8">
      <c r="A2" s="13" t="str">
        <f ca="1">UPPER(MID(CELL("filename",A2),FIND("]",CELL("filename",A2))+1,LEN(CELL("filename",A2))))</f>
        <v>5 - DÉTAIL FORMULAIRES</v>
      </c>
      <c r="B2" s="13"/>
      <c r="C2" s="13"/>
      <c r="D2" s="13"/>
      <c r="E2" s="13"/>
      <c r="F2" s="13"/>
      <c r="G2" s="13"/>
      <c r="H2" s="13"/>
    </row>
    <row r="3" spans="1:8" ht="4" customHeight="1"/>
    <row r="4" spans="1:8">
      <c r="B4" s="37" t="s">
        <v>232</v>
      </c>
      <c r="C4" s="37"/>
      <c r="D4" s="37"/>
      <c r="E4" s="37"/>
      <c r="F4" s="37"/>
      <c r="G4" s="37"/>
      <c r="H4" s="37"/>
    </row>
    <row r="5" spans="1:8">
      <c r="B5" s="37" t="s">
        <v>233</v>
      </c>
      <c r="C5" s="37"/>
      <c r="D5" s="37"/>
      <c r="E5" s="37"/>
      <c r="F5" s="37"/>
      <c r="G5" s="37"/>
      <c r="H5" s="37"/>
    </row>
    <row r="7" spans="1:8">
      <c r="C7" s="44" t="s">
        <v>7</v>
      </c>
      <c r="D7" s="57" t="str">
        <f>'4 - Plan de Financements'!D5</f>
        <v>[à préciser]</v>
      </c>
    </row>
    <row r="8" spans="1:8">
      <c r="C8" s="44" t="s">
        <v>8</v>
      </c>
      <c r="D8" s="57" t="str">
        <f>'4 - Plan de Financements'!D6</f>
        <v>[à préciser]</v>
      </c>
    </row>
    <row r="10" spans="1:8">
      <c r="A10" s="49" t="s">
        <v>53</v>
      </c>
      <c r="B10" s="49" t="s">
        <v>234</v>
      </c>
      <c r="C10" s="50"/>
      <c r="D10" s="50"/>
      <c r="E10" s="50"/>
      <c r="F10" s="50"/>
      <c r="G10" s="50"/>
      <c r="H10" s="50"/>
    </row>
    <row r="11" spans="1:8" outlineLevel="1"/>
    <row r="12" spans="1:8" outlineLevel="1">
      <c r="C12" s="62" t="s">
        <v>235</v>
      </c>
      <c r="D12" s="62" t="s">
        <v>236</v>
      </c>
      <c r="E12" s="62" t="s">
        <v>237</v>
      </c>
      <c r="F12" s="62" t="s">
        <v>238</v>
      </c>
    </row>
    <row r="13" spans="1:8" s="18" customFormat="1" outlineLevel="1">
      <c r="C13" s="19"/>
      <c r="D13" s="19"/>
      <c r="E13" s="19"/>
      <c r="F13" s="19"/>
    </row>
    <row r="14" spans="1:8" s="18" customFormat="1" outlineLevel="1">
      <c r="C14" s="19"/>
      <c r="D14" s="19"/>
      <c r="E14" s="19"/>
      <c r="F14" s="19"/>
    </row>
    <row r="15" spans="1:8" s="18" customFormat="1" outlineLevel="1">
      <c r="C15" s="19"/>
      <c r="D15" s="19"/>
      <c r="E15" s="19"/>
      <c r="F15" s="19"/>
    </row>
    <row r="16" spans="1:8" s="18" customFormat="1" outlineLevel="1">
      <c r="C16" s="19"/>
      <c r="D16" s="19"/>
      <c r="E16" s="19"/>
      <c r="F16" s="19"/>
    </row>
    <row r="17" spans="3:6" s="18" customFormat="1" outlineLevel="1">
      <c r="C17" s="19"/>
      <c r="D17" s="19"/>
      <c r="E17" s="19"/>
      <c r="F17" s="19"/>
    </row>
    <row r="18" spans="3:6" s="18" customFormat="1" outlineLevel="1">
      <c r="C18" s="19"/>
      <c r="D18" s="19"/>
      <c r="E18" s="19"/>
      <c r="F18" s="19"/>
    </row>
    <row r="19" spans="3:6" s="18" customFormat="1" outlineLevel="1">
      <c r="C19" s="19"/>
      <c r="D19" s="19"/>
      <c r="E19" s="19"/>
      <c r="F19" s="19"/>
    </row>
    <row r="20" spans="3:6" s="18" customFormat="1" outlineLevel="1">
      <c r="C20" s="19"/>
      <c r="D20" s="19"/>
      <c r="E20" s="19"/>
      <c r="F20" s="19"/>
    </row>
    <row r="21" spans="3:6" s="18" customFormat="1" outlineLevel="1">
      <c r="C21" s="19"/>
      <c r="D21" s="19"/>
      <c r="E21" s="19"/>
      <c r="F21" s="19"/>
    </row>
    <row r="22" spans="3:6" s="18" customFormat="1" outlineLevel="1">
      <c r="C22" s="19"/>
      <c r="D22" s="19"/>
      <c r="E22" s="19"/>
      <c r="F22" s="19"/>
    </row>
    <row r="23" spans="3:6" s="18" customFormat="1" outlineLevel="1">
      <c r="C23" s="19"/>
      <c r="D23" s="19"/>
      <c r="E23" s="19"/>
      <c r="F23" s="19"/>
    </row>
    <row r="24" spans="3:6" s="18" customFormat="1" outlineLevel="1">
      <c r="C24" s="19"/>
      <c r="D24" s="19"/>
      <c r="E24" s="19"/>
      <c r="F24" s="19"/>
    </row>
    <row r="25" spans="3:6" s="18" customFormat="1" outlineLevel="1">
      <c r="C25" s="19"/>
      <c r="D25" s="19"/>
      <c r="E25" s="19"/>
      <c r="F25" s="19"/>
    </row>
    <row r="26" spans="3:6" s="18" customFormat="1" outlineLevel="1">
      <c r="C26" s="19"/>
      <c r="D26" s="19"/>
      <c r="E26" s="19"/>
      <c r="F26" s="19"/>
    </row>
    <row r="27" spans="3:6" s="18" customFormat="1" outlineLevel="1">
      <c r="C27" s="19"/>
      <c r="D27" s="19"/>
      <c r="E27" s="19"/>
      <c r="F27" s="19"/>
    </row>
    <row r="28" spans="3:6" s="18" customFormat="1" outlineLevel="1">
      <c r="C28" s="19"/>
      <c r="D28" s="19"/>
      <c r="E28" s="19"/>
      <c r="F28" s="19"/>
    </row>
    <row r="29" spans="3:6" s="18" customFormat="1" outlineLevel="1">
      <c r="C29" s="19"/>
      <c r="D29" s="19"/>
      <c r="E29" s="19"/>
      <c r="F29" s="19"/>
    </row>
    <row r="30" spans="3:6" s="18" customFormat="1" outlineLevel="1">
      <c r="C30" s="19"/>
      <c r="D30" s="19"/>
      <c r="E30" s="19"/>
      <c r="F30" s="19"/>
    </row>
    <row r="31" spans="3:6" s="18" customFormat="1" outlineLevel="1">
      <c r="C31" s="19"/>
      <c r="D31" s="19"/>
      <c r="E31" s="19"/>
      <c r="F31" s="19"/>
    </row>
    <row r="32" spans="3:6" s="18" customFormat="1" outlineLevel="1">
      <c r="C32" s="19"/>
      <c r="D32" s="19"/>
      <c r="E32" s="19"/>
      <c r="F32" s="19"/>
    </row>
    <row r="33" spans="3:6" s="18" customFormat="1" outlineLevel="1">
      <c r="C33" s="19"/>
      <c r="D33" s="19"/>
      <c r="E33" s="19"/>
      <c r="F33" s="19"/>
    </row>
    <row r="34" spans="3:6" s="18" customFormat="1" outlineLevel="1">
      <c r="C34" s="19"/>
      <c r="D34" s="19"/>
      <c r="E34" s="19"/>
      <c r="F34" s="19"/>
    </row>
    <row r="35" spans="3:6" s="18" customFormat="1" outlineLevel="1">
      <c r="C35" s="19"/>
      <c r="D35" s="19"/>
      <c r="E35" s="19"/>
      <c r="F35" s="19"/>
    </row>
    <row r="36" spans="3:6" s="18" customFormat="1" outlineLevel="1">
      <c r="C36" s="19"/>
      <c r="D36" s="19"/>
      <c r="E36" s="19"/>
      <c r="F36" s="19"/>
    </row>
    <row r="37" spans="3:6" s="18" customFormat="1" outlineLevel="1">
      <c r="C37" s="19"/>
      <c r="D37" s="19"/>
      <c r="E37" s="19"/>
      <c r="F37" s="19"/>
    </row>
    <row r="38" spans="3:6" s="18" customFormat="1" outlineLevel="1">
      <c r="C38" s="19"/>
      <c r="D38" s="19"/>
      <c r="E38" s="19"/>
      <c r="F38" s="19"/>
    </row>
    <row r="39" spans="3:6" s="18" customFormat="1" outlineLevel="1">
      <c r="C39" s="19"/>
      <c r="D39" s="19"/>
      <c r="E39" s="19"/>
      <c r="F39" s="19"/>
    </row>
    <row r="40" spans="3:6" s="18" customFormat="1" outlineLevel="1">
      <c r="C40" s="19"/>
      <c r="D40" s="19"/>
      <c r="E40" s="19"/>
      <c r="F40" s="19"/>
    </row>
    <row r="41" spans="3:6" s="18" customFormat="1" outlineLevel="1">
      <c r="C41" s="19"/>
      <c r="D41" s="19"/>
      <c r="E41" s="19"/>
      <c r="F41" s="19"/>
    </row>
    <row r="42" spans="3:6" s="18" customFormat="1" outlineLevel="1">
      <c r="C42" s="19"/>
      <c r="D42" s="19"/>
      <c r="E42" s="19"/>
      <c r="F42" s="19"/>
    </row>
    <row r="43" spans="3:6" s="18" customFormat="1" outlineLevel="1">
      <c r="C43" s="19"/>
      <c r="D43" s="19"/>
      <c r="E43" s="19"/>
      <c r="F43" s="19"/>
    </row>
    <row r="44" spans="3:6" s="18" customFormat="1" outlineLevel="1">
      <c r="C44" s="19"/>
      <c r="D44" s="19"/>
      <c r="E44" s="19"/>
      <c r="F44" s="19"/>
    </row>
    <row r="45" spans="3:6" s="18" customFormat="1" outlineLevel="1">
      <c r="C45" s="19"/>
      <c r="D45" s="19"/>
      <c r="E45" s="19"/>
      <c r="F45" s="19"/>
    </row>
    <row r="46" spans="3:6" s="18" customFormat="1" outlineLevel="1">
      <c r="C46" s="19"/>
      <c r="D46" s="19"/>
      <c r="E46" s="19"/>
      <c r="F46" s="19"/>
    </row>
    <row r="47" spans="3:6" s="18" customFormat="1" outlineLevel="1">
      <c r="C47" s="19"/>
      <c r="D47" s="19"/>
      <c r="E47" s="19"/>
      <c r="F47" s="19"/>
    </row>
    <row r="48" spans="3:6" s="18" customFormat="1" outlineLevel="1">
      <c r="C48" s="19"/>
      <c r="D48" s="19"/>
      <c r="E48" s="19"/>
      <c r="F48" s="19"/>
    </row>
    <row r="49" spans="1:8" s="18" customFormat="1" outlineLevel="1">
      <c r="C49" s="19"/>
      <c r="D49" s="19"/>
      <c r="E49" s="19"/>
      <c r="F49" s="19"/>
    </row>
    <row r="50" spans="1:8" s="18" customFormat="1" outlineLevel="1">
      <c r="C50" s="19"/>
      <c r="D50" s="19"/>
      <c r="E50" s="19"/>
      <c r="F50" s="19"/>
    </row>
    <row r="51" spans="1:8" s="18" customFormat="1" outlineLevel="1">
      <c r="C51" s="19"/>
      <c r="D51" s="19"/>
      <c r="E51" s="19"/>
      <c r="F51" s="19"/>
    </row>
    <row r="52" spans="1:8" s="18" customFormat="1" outlineLevel="1">
      <c r="C52" s="19"/>
      <c r="D52" s="19"/>
      <c r="E52" s="19"/>
      <c r="F52" s="19"/>
    </row>
    <row r="53" spans="1:8" outlineLevel="1"/>
    <row r="55" spans="1:8">
      <c r="A55" s="49" t="s">
        <v>123</v>
      </c>
      <c r="B55" s="49" t="s">
        <v>239</v>
      </c>
      <c r="C55" s="50"/>
      <c r="D55" s="50"/>
      <c r="E55" s="50"/>
      <c r="F55" s="50"/>
      <c r="G55" s="50"/>
      <c r="H55" s="50"/>
    </row>
    <row r="56" spans="1:8" outlineLevel="1"/>
    <row r="57" spans="1:8" outlineLevel="1">
      <c r="C57" s="62" t="s">
        <v>235</v>
      </c>
      <c r="D57" s="62" t="s">
        <v>240</v>
      </c>
      <c r="E57" s="62" t="s">
        <v>237</v>
      </c>
      <c r="F57" s="62" t="s">
        <v>238</v>
      </c>
    </row>
    <row r="58" spans="1:8" s="18" customFormat="1" outlineLevel="1">
      <c r="C58" s="19"/>
      <c r="D58" s="19"/>
      <c r="E58" s="19"/>
      <c r="F58" s="19"/>
    </row>
    <row r="59" spans="1:8" s="18" customFormat="1" outlineLevel="1">
      <c r="C59" s="19"/>
      <c r="D59" s="19"/>
      <c r="E59" s="19"/>
      <c r="F59" s="19"/>
    </row>
    <row r="60" spans="1:8" s="18" customFormat="1" outlineLevel="1">
      <c r="C60" s="19"/>
      <c r="D60" s="19"/>
      <c r="E60" s="19"/>
      <c r="F60" s="19"/>
    </row>
    <row r="61" spans="1:8" s="18" customFormat="1" outlineLevel="1">
      <c r="C61" s="19"/>
      <c r="D61" s="19"/>
      <c r="E61" s="19"/>
      <c r="F61" s="19"/>
    </row>
    <row r="62" spans="1:8" s="18" customFormat="1" outlineLevel="1">
      <c r="C62" s="19"/>
      <c r="D62" s="19"/>
      <c r="E62" s="19"/>
      <c r="F62" s="19"/>
    </row>
    <row r="63" spans="1:8" s="18" customFormat="1" outlineLevel="1">
      <c r="C63" s="19"/>
      <c r="D63" s="19"/>
      <c r="E63" s="19"/>
      <c r="F63" s="19"/>
    </row>
    <row r="64" spans="1:8" s="18" customFormat="1" outlineLevel="1">
      <c r="C64" s="19"/>
      <c r="D64" s="19"/>
      <c r="E64" s="19"/>
      <c r="F64" s="19"/>
    </row>
    <row r="65" spans="3:6" s="18" customFormat="1" outlineLevel="1">
      <c r="C65" s="19"/>
      <c r="D65" s="19"/>
      <c r="E65" s="19"/>
      <c r="F65" s="19"/>
    </row>
    <row r="66" spans="3:6" s="18" customFormat="1" outlineLevel="1">
      <c r="C66" s="19"/>
      <c r="D66" s="19"/>
      <c r="E66" s="19"/>
      <c r="F66" s="19"/>
    </row>
    <row r="67" spans="3:6" s="18" customFormat="1" outlineLevel="1">
      <c r="C67" s="19"/>
      <c r="D67" s="19"/>
      <c r="E67" s="19"/>
      <c r="F67" s="19"/>
    </row>
    <row r="68" spans="3:6" s="18" customFormat="1" outlineLevel="1">
      <c r="C68" s="19"/>
      <c r="D68" s="19"/>
      <c r="E68" s="19"/>
      <c r="F68" s="19"/>
    </row>
    <row r="69" spans="3:6" s="18" customFormat="1" outlineLevel="1">
      <c r="C69" s="19"/>
      <c r="D69" s="19"/>
      <c r="E69" s="19"/>
      <c r="F69" s="19"/>
    </row>
    <row r="70" spans="3:6" s="18" customFormat="1" outlineLevel="1">
      <c r="C70" s="19"/>
      <c r="D70" s="19"/>
      <c r="E70" s="19"/>
      <c r="F70" s="19"/>
    </row>
    <row r="71" spans="3:6" s="18" customFormat="1" outlineLevel="1">
      <c r="C71" s="19"/>
      <c r="D71" s="19"/>
      <c r="E71" s="19"/>
      <c r="F71" s="19"/>
    </row>
    <row r="72" spans="3:6" s="18" customFormat="1" outlineLevel="1">
      <c r="C72" s="19"/>
      <c r="D72" s="19"/>
      <c r="E72" s="19"/>
      <c r="F72" s="19"/>
    </row>
    <row r="73" spans="3:6" s="18" customFormat="1" outlineLevel="1">
      <c r="C73" s="19"/>
      <c r="D73" s="19"/>
      <c r="E73" s="19"/>
      <c r="F73" s="19"/>
    </row>
    <row r="74" spans="3:6" s="18" customFormat="1" outlineLevel="1">
      <c r="C74" s="19"/>
      <c r="D74" s="19"/>
      <c r="E74" s="19"/>
      <c r="F74" s="19"/>
    </row>
    <row r="75" spans="3:6" s="18" customFormat="1" outlineLevel="1">
      <c r="C75" s="19"/>
      <c r="D75" s="19"/>
      <c r="E75" s="19"/>
      <c r="F75" s="19"/>
    </row>
    <row r="76" spans="3:6" s="18" customFormat="1" outlineLevel="1">
      <c r="C76" s="19"/>
      <c r="D76" s="19"/>
      <c r="E76" s="19"/>
      <c r="F76" s="19"/>
    </row>
    <row r="77" spans="3:6" s="18" customFormat="1" outlineLevel="1">
      <c r="C77" s="19"/>
      <c r="D77" s="19"/>
      <c r="E77" s="19"/>
      <c r="F77" s="19"/>
    </row>
    <row r="78" spans="3:6" s="18" customFormat="1" outlineLevel="1">
      <c r="C78" s="19"/>
      <c r="D78" s="19"/>
      <c r="E78" s="19"/>
      <c r="F78" s="19"/>
    </row>
    <row r="79" spans="3:6" s="18" customFormat="1" outlineLevel="1">
      <c r="C79" s="19"/>
      <c r="D79" s="19"/>
      <c r="E79" s="19"/>
      <c r="F79" s="19"/>
    </row>
    <row r="80" spans="3:6" s="18" customFormat="1" outlineLevel="1">
      <c r="C80" s="19"/>
      <c r="D80" s="19"/>
      <c r="E80" s="19"/>
      <c r="F80" s="19"/>
    </row>
    <row r="81" spans="3:6" s="18" customFormat="1" outlineLevel="1">
      <c r="C81" s="19"/>
      <c r="D81" s="19"/>
      <c r="E81" s="19"/>
      <c r="F81" s="19"/>
    </row>
    <row r="82" spans="3:6" s="18" customFormat="1" outlineLevel="1">
      <c r="C82" s="19"/>
      <c r="D82" s="19"/>
      <c r="E82" s="19"/>
      <c r="F82" s="19"/>
    </row>
    <row r="83" spans="3:6" s="18" customFormat="1" outlineLevel="1">
      <c r="C83" s="19"/>
      <c r="D83" s="19"/>
      <c r="E83" s="19"/>
      <c r="F83" s="19"/>
    </row>
    <row r="84" spans="3:6" s="18" customFormat="1" outlineLevel="1">
      <c r="C84" s="19"/>
      <c r="D84" s="19"/>
      <c r="E84" s="19"/>
      <c r="F84" s="19"/>
    </row>
    <row r="85" spans="3:6" s="18" customFormat="1" outlineLevel="1">
      <c r="C85" s="19"/>
      <c r="D85" s="19"/>
      <c r="E85" s="19"/>
      <c r="F85" s="19"/>
    </row>
    <row r="86" spans="3:6" s="18" customFormat="1" outlineLevel="1">
      <c r="C86" s="19"/>
      <c r="D86" s="19"/>
      <c r="E86" s="19"/>
      <c r="F86" s="19"/>
    </row>
    <row r="87" spans="3:6" s="18" customFormat="1" outlineLevel="1">
      <c r="C87" s="19"/>
      <c r="D87" s="19"/>
      <c r="E87" s="19"/>
      <c r="F87" s="19"/>
    </row>
    <row r="88" spans="3:6" s="18" customFormat="1" outlineLevel="1">
      <c r="C88" s="19"/>
      <c r="D88" s="19"/>
      <c r="E88" s="19"/>
      <c r="F88" s="19"/>
    </row>
    <row r="89" spans="3:6" s="18" customFormat="1" outlineLevel="1">
      <c r="C89" s="19"/>
      <c r="D89" s="19"/>
      <c r="E89" s="19"/>
      <c r="F89" s="19"/>
    </row>
    <row r="90" spans="3:6" s="18" customFormat="1" outlineLevel="1">
      <c r="C90" s="19"/>
      <c r="D90" s="19"/>
      <c r="E90" s="19"/>
      <c r="F90" s="19"/>
    </row>
    <row r="91" spans="3:6" s="18" customFormat="1" outlineLevel="1">
      <c r="C91" s="19"/>
      <c r="D91" s="19"/>
      <c r="E91" s="19"/>
      <c r="F91" s="19"/>
    </row>
    <row r="92" spans="3:6" s="18" customFormat="1" outlineLevel="1">
      <c r="C92" s="19"/>
      <c r="D92" s="19"/>
      <c r="E92" s="19"/>
      <c r="F92" s="19"/>
    </row>
    <row r="93" spans="3:6" s="18" customFormat="1" outlineLevel="1">
      <c r="C93" s="19"/>
      <c r="D93" s="19"/>
      <c r="E93" s="19"/>
      <c r="F93" s="19"/>
    </row>
    <row r="94" spans="3:6" s="18" customFormat="1" outlineLevel="1">
      <c r="C94" s="19"/>
      <c r="D94" s="19"/>
      <c r="E94" s="19"/>
      <c r="F94" s="19"/>
    </row>
    <row r="95" spans="3:6" s="18" customFormat="1" outlineLevel="1">
      <c r="C95" s="19"/>
      <c r="D95" s="19"/>
      <c r="E95" s="19"/>
      <c r="F95" s="19"/>
    </row>
    <row r="96" spans="3:6" s="18" customFormat="1" outlineLevel="1">
      <c r="C96" s="19"/>
      <c r="D96" s="19"/>
      <c r="E96" s="19"/>
      <c r="F96" s="19"/>
    </row>
    <row r="97" spans="1:8" s="18" customFormat="1" outlineLevel="1">
      <c r="C97" s="19"/>
      <c r="D97" s="19"/>
      <c r="E97" s="19"/>
      <c r="F97" s="19"/>
    </row>
    <row r="98" spans="1:8" outlineLevel="1"/>
    <row r="100" spans="1:8">
      <c r="A100" s="49" t="s">
        <v>167</v>
      </c>
      <c r="B100" s="49" t="s">
        <v>124</v>
      </c>
      <c r="C100" s="50"/>
      <c r="D100" s="50"/>
      <c r="E100" s="50"/>
      <c r="F100" s="50"/>
      <c r="G100" s="50"/>
      <c r="H100" s="50"/>
    </row>
    <row r="101" spans="1:8" outlineLevel="1"/>
    <row r="102" spans="1:8" outlineLevel="1">
      <c r="C102" s="62" t="s">
        <v>235</v>
      </c>
      <c r="D102" s="62" t="s">
        <v>240</v>
      </c>
      <c r="E102" s="62" t="s">
        <v>237</v>
      </c>
      <c r="F102" s="62" t="s">
        <v>238</v>
      </c>
    </row>
    <row r="103" spans="1:8" s="18" customFormat="1" outlineLevel="1">
      <c r="C103" s="19"/>
      <c r="D103" s="19"/>
      <c r="E103" s="19"/>
      <c r="F103" s="19"/>
    </row>
    <row r="104" spans="1:8" s="18" customFormat="1" outlineLevel="1">
      <c r="C104" s="19"/>
      <c r="D104" s="19"/>
      <c r="E104" s="19"/>
      <c r="F104" s="19"/>
    </row>
    <row r="105" spans="1:8" s="18" customFormat="1" outlineLevel="1">
      <c r="C105" s="19"/>
      <c r="D105" s="19"/>
      <c r="E105" s="19"/>
      <c r="F105" s="19"/>
    </row>
    <row r="106" spans="1:8" s="18" customFormat="1" outlineLevel="1">
      <c r="C106" s="19"/>
      <c r="D106" s="19"/>
      <c r="E106" s="19"/>
      <c r="F106" s="19"/>
    </row>
    <row r="107" spans="1:8" s="18" customFormat="1" outlineLevel="1">
      <c r="C107" s="19"/>
      <c r="D107" s="19"/>
      <c r="E107" s="19"/>
      <c r="F107" s="19"/>
    </row>
    <row r="108" spans="1:8" s="18" customFormat="1" outlineLevel="1">
      <c r="C108" s="19"/>
      <c r="D108" s="19"/>
      <c r="E108" s="19"/>
      <c r="F108" s="19"/>
    </row>
    <row r="109" spans="1:8" s="18" customFormat="1" outlineLevel="1">
      <c r="C109" s="19"/>
      <c r="D109" s="19"/>
      <c r="E109" s="19"/>
      <c r="F109" s="19"/>
    </row>
    <row r="110" spans="1:8" s="18" customFormat="1" outlineLevel="1">
      <c r="C110" s="19"/>
      <c r="D110" s="19"/>
      <c r="E110" s="19"/>
      <c r="F110" s="19"/>
    </row>
    <row r="111" spans="1:8" s="18" customFormat="1" outlineLevel="1">
      <c r="C111" s="19"/>
      <c r="D111" s="19"/>
      <c r="E111" s="19"/>
      <c r="F111" s="19"/>
    </row>
    <row r="112" spans="1:8" s="18" customFormat="1" outlineLevel="1">
      <c r="C112" s="19"/>
      <c r="D112" s="19"/>
      <c r="E112" s="19"/>
      <c r="F112" s="19"/>
    </row>
    <row r="113" spans="3:6" s="18" customFormat="1" outlineLevel="1">
      <c r="C113" s="19"/>
      <c r="D113" s="19"/>
      <c r="E113" s="19"/>
      <c r="F113" s="19"/>
    </row>
    <row r="114" spans="3:6" s="18" customFormat="1" outlineLevel="1">
      <c r="C114" s="19"/>
      <c r="D114" s="19"/>
      <c r="E114" s="19"/>
      <c r="F114" s="19"/>
    </row>
    <row r="115" spans="3:6" s="18" customFormat="1" outlineLevel="1">
      <c r="C115" s="19"/>
      <c r="D115" s="19"/>
      <c r="E115" s="19"/>
      <c r="F115" s="19"/>
    </row>
    <row r="116" spans="3:6" s="18" customFormat="1" outlineLevel="1">
      <c r="C116" s="19"/>
      <c r="D116" s="19"/>
      <c r="E116" s="19"/>
      <c r="F116" s="19"/>
    </row>
    <row r="117" spans="3:6" s="18" customFormat="1" outlineLevel="1">
      <c r="C117" s="19"/>
      <c r="D117" s="19"/>
      <c r="E117" s="19"/>
      <c r="F117" s="19"/>
    </row>
    <row r="118" spans="3:6" s="18" customFormat="1" outlineLevel="1">
      <c r="C118" s="19"/>
      <c r="D118" s="19"/>
      <c r="E118" s="19"/>
      <c r="F118" s="19"/>
    </row>
    <row r="119" spans="3:6" s="18" customFormat="1" outlineLevel="1">
      <c r="C119" s="19"/>
      <c r="D119" s="19"/>
      <c r="E119" s="19"/>
      <c r="F119" s="19"/>
    </row>
    <row r="120" spans="3:6" s="18" customFormat="1" outlineLevel="1">
      <c r="C120" s="19"/>
      <c r="D120" s="19"/>
      <c r="E120" s="19"/>
      <c r="F120" s="19"/>
    </row>
    <row r="121" spans="3:6" s="18" customFormat="1" outlineLevel="1">
      <c r="C121" s="19"/>
      <c r="D121" s="19"/>
      <c r="E121" s="19"/>
      <c r="F121" s="19"/>
    </row>
    <row r="122" spans="3:6" s="18" customFormat="1" outlineLevel="1">
      <c r="C122" s="19"/>
      <c r="D122" s="19"/>
      <c r="E122" s="19"/>
      <c r="F122" s="19"/>
    </row>
    <row r="123" spans="3:6" s="18" customFormat="1" outlineLevel="1">
      <c r="C123" s="19"/>
      <c r="D123" s="19"/>
      <c r="E123" s="19"/>
      <c r="F123" s="19"/>
    </row>
    <row r="124" spans="3:6" s="18" customFormat="1" outlineLevel="1">
      <c r="C124" s="19"/>
      <c r="D124" s="19"/>
      <c r="E124" s="19"/>
      <c r="F124" s="19"/>
    </row>
    <row r="125" spans="3:6" s="18" customFormat="1" outlineLevel="1">
      <c r="C125" s="19"/>
      <c r="D125" s="19"/>
      <c r="E125" s="19"/>
      <c r="F125" s="19"/>
    </row>
    <row r="126" spans="3:6" s="18" customFormat="1" outlineLevel="1">
      <c r="C126" s="19"/>
      <c r="D126" s="19"/>
      <c r="E126" s="19"/>
      <c r="F126" s="19"/>
    </row>
    <row r="127" spans="3:6" s="18" customFormat="1" outlineLevel="1">
      <c r="C127" s="19"/>
      <c r="D127" s="19"/>
      <c r="E127" s="19"/>
      <c r="F127" s="19"/>
    </row>
    <row r="128" spans="3:6" s="18" customFormat="1" outlineLevel="1">
      <c r="C128" s="19"/>
      <c r="D128" s="19"/>
      <c r="E128" s="19"/>
      <c r="F128" s="19"/>
    </row>
    <row r="129" spans="1:8" s="18" customFormat="1" outlineLevel="1">
      <c r="C129" s="19"/>
      <c r="D129" s="19"/>
      <c r="E129" s="19"/>
      <c r="F129" s="19"/>
    </row>
    <row r="130" spans="1:8" s="18" customFormat="1" outlineLevel="1">
      <c r="C130" s="19"/>
      <c r="D130" s="19"/>
      <c r="E130" s="19"/>
      <c r="F130" s="19"/>
    </row>
    <row r="131" spans="1:8" s="18" customFormat="1" outlineLevel="1">
      <c r="C131" s="19"/>
      <c r="D131" s="19"/>
      <c r="E131" s="19"/>
      <c r="F131" s="19"/>
    </row>
    <row r="132" spans="1:8" s="18" customFormat="1" outlineLevel="1">
      <c r="C132" s="19"/>
      <c r="D132" s="19"/>
      <c r="E132" s="19"/>
      <c r="F132" s="19"/>
    </row>
    <row r="133" spans="1:8" outlineLevel="1"/>
    <row r="135" spans="1:8">
      <c r="A135" s="49" t="s">
        <v>241</v>
      </c>
      <c r="B135" s="49" t="s">
        <v>242</v>
      </c>
      <c r="C135" s="50"/>
      <c r="D135" s="50"/>
      <c r="E135" s="50"/>
      <c r="F135" s="50"/>
      <c r="G135" s="50"/>
      <c r="H135" s="50"/>
    </row>
    <row r="136" spans="1:8" outlineLevel="1"/>
    <row r="137" spans="1:8" outlineLevel="1">
      <c r="C137" s="62" t="s">
        <v>235</v>
      </c>
      <c r="D137" s="62" t="s">
        <v>240</v>
      </c>
      <c r="E137" s="62" t="s">
        <v>237</v>
      </c>
      <c r="F137" s="62" t="s">
        <v>238</v>
      </c>
    </row>
    <row r="138" spans="1:8" s="18" customFormat="1" outlineLevel="1">
      <c r="C138" s="19"/>
      <c r="D138" s="19"/>
      <c r="E138" s="19"/>
      <c r="F138" s="19"/>
    </row>
    <row r="139" spans="1:8" s="18" customFormat="1" outlineLevel="1">
      <c r="C139" s="19"/>
      <c r="D139" s="19"/>
      <c r="E139" s="19"/>
      <c r="F139" s="19"/>
    </row>
    <row r="140" spans="1:8" s="18" customFormat="1" outlineLevel="1">
      <c r="C140" s="19"/>
      <c r="D140" s="19"/>
      <c r="E140" s="19"/>
      <c r="F140" s="19"/>
    </row>
    <row r="141" spans="1:8" s="18" customFormat="1" outlineLevel="1">
      <c r="C141" s="19"/>
      <c r="D141" s="19"/>
      <c r="E141" s="19"/>
      <c r="F141" s="19"/>
    </row>
    <row r="142" spans="1:8" s="18" customFormat="1" outlineLevel="1">
      <c r="C142" s="19"/>
      <c r="D142" s="19"/>
      <c r="E142" s="19"/>
      <c r="F142" s="19"/>
    </row>
    <row r="143" spans="1:8" s="18" customFormat="1" outlineLevel="1">
      <c r="C143" s="19"/>
      <c r="D143" s="19"/>
      <c r="E143" s="19"/>
      <c r="F143" s="19"/>
    </row>
    <row r="144" spans="1:8" s="18" customFormat="1" outlineLevel="1">
      <c r="C144" s="19"/>
      <c r="D144" s="19"/>
      <c r="E144" s="19"/>
      <c r="F144" s="19"/>
    </row>
    <row r="145" spans="3:6" s="18" customFormat="1" outlineLevel="1">
      <c r="C145" s="19"/>
      <c r="D145" s="19"/>
      <c r="E145" s="19"/>
      <c r="F145" s="19"/>
    </row>
    <row r="146" spans="3:6" s="18" customFormat="1" outlineLevel="1">
      <c r="C146" s="19"/>
      <c r="D146" s="19"/>
      <c r="E146" s="19"/>
      <c r="F146" s="19"/>
    </row>
    <row r="147" spans="3:6" s="18" customFormat="1" outlineLevel="1">
      <c r="C147" s="19"/>
      <c r="D147" s="19"/>
      <c r="E147" s="19"/>
      <c r="F147" s="19"/>
    </row>
    <row r="148" spans="3:6" s="18" customFormat="1" outlineLevel="1">
      <c r="C148" s="19"/>
      <c r="D148" s="19"/>
      <c r="E148" s="19"/>
      <c r="F148" s="19"/>
    </row>
    <row r="149" spans="3:6" s="18" customFormat="1" outlineLevel="1">
      <c r="C149" s="19"/>
      <c r="D149" s="19"/>
      <c r="E149" s="19"/>
      <c r="F149" s="19"/>
    </row>
    <row r="150" spans="3:6" s="18" customFormat="1" outlineLevel="1">
      <c r="C150" s="19"/>
      <c r="D150" s="19"/>
      <c r="E150" s="19"/>
      <c r="F150" s="19"/>
    </row>
    <row r="151" spans="3:6" s="18" customFormat="1" outlineLevel="1">
      <c r="C151" s="19"/>
      <c r="D151" s="19"/>
      <c r="E151" s="19"/>
      <c r="F151" s="19"/>
    </row>
    <row r="152" spans="3:6" s="18" customFormat="1" outlineLevel="1">
      <c r="C152" s="19"/>
      <c r="D152" s="19"/>
      <c r="E152" s="19"/>
      <c r="F152" s="19"/>
    </row>
    <row r="153" spans="3:6" s="18" customFormat="1" outlineLevel="1">
      <c r="C153" s="19"/>
      <c r="D153" s="19"/>
      <c r="E153" s="19"/>
      <c r="F153" s="19"/>
    </row>
    <row r="154" spans="3:6" s="18" customFormat="1" outlineLevel="1">
      <c r="C154" s="19"/>
      <c r="D154" s="19"/>
      <c r="E154" s="19"/>
      <c r="F154" s="19"/>
    </row>
    <row r="155" spans="3:6" s="18" customFormat="1" outlineLevel="1">
      <c r="C155" s="19"/>
      <c r="D155" s="19"/>
      <c r="E155" s="19"/>
      <c r="F155" s="19"/>
    </row>
    <row r="156" spans="3:6" s="18" customFormat="1" outlineLevel="1">
      <c r="C156" s="19"/>
      <c r="D156" s="19"/>
      <c r="E156" s="19"/>
      <c r="F156" s="19"/>
    </row>
    <row r="157" spans="3:6" s="18" customFormat="1" outlineLevel="1">
      <c r="C157" s="19"/>
      <c r="D157" s="19"/>
      <c r="E157" s="19"/>
      <c r="F157" s="19"/>
    </row>
    <row r="158" spans="3:6" s="18" customFormat="1" outlineLevel="1">
      <c r="C158" s="19"/>
      <c r="D158" s="19"/>
      <c r="E158" s="19"/>
      <c r="F158" s="19"/>
    </row>
    <row r="159" spans="3:6" s="18" customFormat="1" outlineLevel="1">
      <c r="C159" s="19"/>
      <c r="D159" s="19"/>
      <c r="E159" s="19"/>
      <c r="F159" s="19"/>
    </row>
    <row r="160" spans="3:6" s="18" customFormat="1" outlineLevel="1">
      <c r="C160" s="19"/>
      <c r="D160" s="19"/>
      <c r="E160" s="19"/>
      <c r="F160" s="19"/>
    </row>
    <row r="161" spans="3:6" s="18" customFormat="1" outlineLevel="1">
      <c r="C161" s="19"/>
      <c r="D161" s="19"/>
      <c r="E161" s="19"/>
      <c r="F161" s="19"/>
    </row>
    <row r="162" spans="3:6" s="18" customFormat="1" outlineLevel="1">
      <c r="C162" s="19"/>
      <c r="D162" s="19"/>
      <c r="E162" s="19"/>
      <c r="F162" s="19"/>
    </row>
    <row r="163" spans="3:6" s="18" customFormat="1" outlineLevel="1">
      <c r="C163" s="19"/>
      <c r="D163" s="19"/>
      <c r="E163" s="19"/>
      <c r="F163" s="19"/>
    </row>
    <row r="164" spans="3:6" s="18" customFormat="1" outlineLevel="1">
      <c r="C164" s="19"/>
      <c r="D164" s="19"/>
      <c r="E164" s="19"/>
      <c r="F164" s="19"/>
    </row>
    <row r="165" spans="3:6" s="18" customFormat="1" outlineLevel="1">
      <c r="C165" s="19"/>
      <c r="D165" s="19"/>
      <c r="E165" s="19"/>
      <c r="F165" s="19"/>
    </row>
    <row r="166" spans="3:6" s="18" customFormat="1" outlineLevel="1">
      <c r="C166" s="19"/>
      <c r="D166" s="19"/>
      <c r="E166" s="19"/>
      <c r="F166" s="19"/>
    </row>
    <row r="167" spans="3:6" s="18" customFormat="1" outlineLevel="1">
      <c r="C167" s="19"/>
      <c r="D167" s="19"/>
      <c r="E167" s="19"/>
      <c r="F167" s="19"/>
    </row>
    <row r="168" spans="3:6" s="18" customFormat="1" outlineLevel="1">
      <c r="C168" s="19"/>
      <c r="D168" s="19"/>
      <c r="E168" s="19"/>
      <c r="F168" s="19"/>
    </row>
    <row r="169" spans="3:6" s="18" customFormat="1" outlineLevel="1">
      <c r="C169" s="19"/>
      <c r="D169" s="19"/>
      <c r="E169" s="19"/>
      <c r="F169" s="19"/>
    </row>
    <row r="170" spans="3:6" s="18" customFormat="1" outlineLevel="1">
      <c r="C170" s="19"/>
      <c r="D170" s="19"/>
      <c r="E170" s="19"/>
      <c r="F170" s="19"/>
    </row>
    <row r="171" spans="3:6" s="18" customFormat="1" outlineLevel="1">
      <c r="C171" s="19"/>
      <c r="D171" s="19"/>
      <c r="E171" s="19"/>
      <c r="F171" s="19"/>
    </row>
    <row r="172" spans="3:6" s="18" customFormat="1" outlineLevel="1">
      <c r="C172" s="19"/>
      <c r="D172" s="19"/>
      <c r="E172" s="19"/>
      <c r="F172" s="19"/>
    </row>
    <row r="173" spans="3:6" s="18" customFormat="1" outlineLevel="1">
      <c r="C173" s="19"/>
      <c r="D173" s="19"/>
      <c r="E173" s="19"/>
      <c r="F173" s="19"/>
    </row>
    <row r="174" spans="3:6" s="18" customFormat="1" outlineLevel="1">
      <c r="C174" s="19"/>
      <c r="D174" s="19"/>
      <c r="E174" s="19"/>
      <c r="F174" s="19"/>
    </row>
    <row r="175" spans="3:6" s="18" customFormat="1" outlineLevel="1">
      <c r="C175" s="19"/>
      <c r="D175" s="19"/>
      <c r="E175" s="19"/>
      <c r="F175" s="19"/>
    </row>
    <row r="176" spans="3:6" s="18" customFormat="1" outlineLevel="1">
      <c r="C176" s="19"/>
      <c r="D176" s="19"/>
      <c r="E176" s="19"/>
      <c r="F176" s="19"/>
    </row>
    <row r="177" spans="1:8" s="18" customFormat="1" outlineLevel="1">
      <c r="C177" s="19"/>
      <c r="D177" s="19"/>
      <c r="E177" s="19"/>
      <c r="F177" s="19"/>
    </row>
    <row r="178" spans="1:8" outlineLevel="1"/>
    <row r="180" spans="1:8">
      <c r="A180" s="49" t="s">
        <v>243</v>
      </c>
      <c r="B180" s="49" t="s">
        <v>207</v>
      </c>
      <c r="C180" s="50"/>
      <c r="D180" s="50"/>
      <c r="E180" s="50"/>
      <c r="F180" s="50"/>
      <c r="G180" s="50"/>
      <c r="H180" s="50"/>
    </row>
    <row r="181" spans="1:8" outlineLevel="1"/>
    <row r="182" spans="1:8" outlineLevel="1">
      <c r="C182" s="62" t="s">
        <v>235</v>
      </c>
      <c r="D182" s="62" t="s">
        <v>240</v>
      </c>
      <c r="E182" s="62" t="s">
        <v>237</v>
      </c>
      <c r="F182" s="62" t="s">
        <v>238</v>
      </c>
    </row>
    <row r="183" spans="1:8" s="18" customFormat="1" outlineLevel="1">
      <c r="C183" s="19"/>
      <c r="D183" s="19"/>
      <c r="E183" s="19"/>
      <c r="F183" s="19"/>
    </row>
    <row r="184" spans="1:8" s="18" customFormat="1" outlineLevel="1">
      <c r="C184" s="19"/>
      <c r="D184" s="19"/>
      <c r="E184" s="19"/>
      <c r="F184" s="19"/>
    </row>
    <row r="185" spans="1:8" s="18" customFormat="1" outlineLevel="1">
      <c r="C185" s="19"/>
      <c r="D185" s="19"/>
      <c r="E185" s="19"/>
      <c r="F185" s="19"/>
    </row>
    <row r="186" spans="1:8" s="18" customFormat="1" outlineLevel="1">
      <c r="C186" s="19"/>
      <c r="D186" s="19"/>
      <c r="E186" s="19"/>
      <c r="F186" s="19"/>
    </row>
    <row r="187" spans="1:8" s="18" customFormat="1" outlineLevel="1">
      <c r="C187" s="19"/>
      <c r="D187" s="19"/>
      <c r="E187" s="19"/>
      <c r="F187" s="19"/>
    </row>
    <row r="188" spans="1:8" s="18" customFormat="1" outlineLevel="1">
      <c r="C188" s="19"/>
      <c r="D188" s="19"/>
      <c r="E188" s="19"/>
      <c r="F188" s="19"/>
    </row>
    <row r="189" spans="1:8" s="18" customFormat="1" outlineLevel="1">
      <c r="C189" s="19"/>
      <c r="D189" s="19"/>
      <c r="E189" s="19"/>
      <c r="F189" s="19"/>
    </row>
    <row r="190" spans="1:8" s="18" customFormat="1" outlineLevel="1">
      <c r="C190" s="19"/>
      <c r="D190" s="19"/>
      <c r="E190" s="19"/>
      <c r="F190" s="19"/>
    </row>
    <row r="191" spans="1:8" s="18" customFormat="1" outlineLevel="1">
      <c r="C191" s="19"/>
      <c r="D191" s="19"/>
      <c r="E191" s="19"/>
      <c r="F191" s="19"/>
    </row>
    <row r="192" spans="1:8" s="18" customFormat="1" outlineLevel="1">
      <c r="C192" s="19"/>
      <c r="D192" s="19"/>
      <c r="E192" s="19"/>
      <c r="F192" s="19"/>
    </row>
    <row r="193" spans="3:6" s="18" customFormat="1" outlineLevel="1">
      <c r="C193" s="19"/>
      <c r="D193" s="19"/>
      <c r="E193" s="19"/>
      <c r="F193" s="19"/>
    </row>
    <row r="194" spans="3:6" s="18" customFormat="1" outlineLevel="1">
      <c r="C194" s="19"/>
      <c r="D194" s="19"/>
      <c r="E194" s="19"/>
      <c r="F194" s="19"/>
    </row>
    <row r="195" spans="3:6" s="18" customFormat="1" outlineLevel="1">
      <c r="C195" s="19"/>
      <c r="D195" s="19"/>
      <c r="E195" s="19"/>
      <c r="F195" s="19"/>
    </row>
    <row r="196" spans="3:6" s="18" customFormat="1" outlineLevel="1">
      <c r="C196" s="19"/>
      <c r="D196" s="19"/>
      <c r="E196" s="19"/>
      <c r="F196" s="19"/>
    </row>
    <row r="197" spans="3:6" s="18" customFormat="1" outlineLevel="1">
      <c r="C197" s="19"/>
      <c r="D197" s="19"/>
      <c r="E197" s="19"/>
      <c r="F197" s="19"/>
    </row>
    <row r="198" spans="3:6" s="18" customFormat="1" outlineLevel="1">
      <c r="C198" s="19"/>
      <c r="D198" s="19"/>
      <c r="E198" s="19"/>
      <c r="F198" s="19"/>
    </row>
    <row r="199" spans="3:6" s="18" customFormat="1" outlineLevel="1">
      <c r="C199" s="19"/>
      <c r="D199" s="19"/>
      <c r="E199" s="19"/>
      <c r="F199" s="19"/>
    </row>
    <row r="200" spans="3:6" s="18" customFormat="1" outlineLevel="1">
      <c r="C200" s="19"/>
      <c r="D200" s="19"/>
      <c r="E200" s="19"/>
      <c r="F200" s="19"/>
    </row>
    <row r="201" spans="3:6" s="18" customFormat="1" outlineLevel="1">
      <c r="C201" s="19"/>
      <c r="D201" s="19"/>
      <c r="E201" s="19"/>
      <c r="F201" s="19"/>
    </row>
    <row r="202" spans="3:6" s="18" customFormat="1" outlineLevel="1">
      <c r="C202" s="19"/>
      <c r="D202" s="19"/>
      <c r="E202" s="19"/>
      <c r="F202" s="19"/>
    </row>
    <row r="203" spans="3:6" s="18" customFormat="1" outlineLevel="1">
      <c r="C203" s="19"/>
      <c r="D203" s="19"/>
      <c r="E203" s="19"/>
      <c r="F203" s="19"/>
    </row>
    <row r="204" spans="3:6" s="18" customFormat="1" outlineLevel="1">
      <c r="C204" s="19"/>
      <c r="D204" s="19"/>
      <c r="E204" s="19"/>
      <c r="F204" s="19"/>
    </row>
    <row r="205" spans="3:6" s="18" customFormat="1" outlineLevel="1">
      <c r="C205" s="19"/>
      <c r="D205" s="19"/>
      <c r="E205" s="19"/>
      <c r="F205" s="19"/>
    </row>
    <row r="206" spans="3:6" s="18" customFormat="1" outlineLevel="1">
      <c r="C206" s="19"/>
      <c r="D206" s="19"/>
      <c r="E206" s="19"/>
      <c r="F206" s="19"/>
    </row>
    <row r="207" spans="3:6" s="18" customFormat="1" outlineLevel="1">
      <c r="C207" s="19"/>
      <c r="D207" s="19"/>
      <c r="E207" s="19"/>
      <c r="F207" s="19"/>
    </row>
    <row r="208" spans="3:6" s="18" customFormat="1" outlineLevel="1">
      <c r="C208" s="19"/>
      <c r="D208" s="19"/>
      <c r="E208" s="19"/>
      <c r="F208" s="19"/>
    </row>
    <row r="209" spans="3:6" s="18" customFormat="1" outlineLevel="1">
      <c r="C209" s="19"/>
      <c r="D209" s="19"/>
      <c r="E209" s="19"/>
      <c r="F209" s="19"/>
    </row>
    <row r="210" spans="3:6" s="18" customFormat="1" outlineLevel="1">
      <c r="C210" s="19"/>
      <c r="D210" s="19"/>
      <c r="E210" s="19"/>
      <c r="F210" s="19"/>
    </row>
    <row r="211" spans="3:6" s="18" customFormat="1" outlineLevel="1">
      <c r="C211" s="19"/>
      <c r="D211" s="19"/>
      <c r="E211" s="19"/>
      <c r="F211" s="19"/>
    </row>
    <row r="212" spans="3:6" s="18" customFormat="1" outlineLevel="1">
      <c r="C212" s="19"/>
      <c r="D212" s="19"/>
      <c r="E212" s="19"/>
      <c r="F212" s="19"/>
    </row>
    <row r="213" spans="3:6" s="18" customFormat="1" outlineLevel="1">
      <c r="C213" s="19"/>
      <c r="D213" s="19"/>
      <c r="E213" s="19"/>
      <c r="F213" s="19"/>
    </row>
    <row r="214" spans="3:6" s="18" customFormat="1" outlineLevel="1">
      <c r="C214" s="19"/>
      <c r="D214" s="19"/>
      <c r="E214" s="19"/>
      <c r="F214" s="19"/>
    </row>
    <row r="215" spans="3:6" s="18" customFormat="1" outlineLevel="1">
      <c r="C215" s="19"/>
      <c r="D215" s="19"/>
      <c r="E215" s="19"/>
      <c r="F215" s="19"/>
    </row>
    <row r="216" spans="3:6" s="18" customFormat="1" outlineLevel="1">
      <c r="C216" s="19"/>
      <c r="D216" s="19"/>
      <c r="E216" s="19"/>
      <c r="F216" s="19"/>
    </row>
    <row r="217" spans="3:6" s="18" customFormat="1" outlineLevel="1">
      <c r="C217" s="19"/>
      <c r="D217" s="19"/>
      <c r="E217" s="19"/>
      <c r="F217" s="19"/>
    </row>
    <row r="218" spans="3:6" s="18" customFormat="1" outlineLevel="1">
      <c r="C218" s="19"/>
      <c r="D218" s="19"/>
      <c r="E218" s="19"/>
      <c r="F218" s="19"/>
    </row>
    <row r="219" spans="3:6" s="18" customFormat="1" outlineLevel="1">
      <c r="C219" s="19"/>
      <c r="D219" s="19"/>
      <c r="E219" s="19"/>
      <c r="F219" s="19"/>
    </row>
    <row r="220" spans="3:6" s="18" customFormat="1" outlineLevel="1">
      <c r="C220" s="19"/>
      <c r="D220" s="19"/>
      <c r="E220" s="19"/>
      <c r="F220" s="19"/>
    </row>
    <row r="221" spans="3:6" s="18" customFormat="1" outlineLevel="1">
      <c r="C221" s="19"/>
      <c r="D221" s="19"/>
      <c r="E221" s="19"/>
      <c r="F221" s="19"/>
    </row>
    <row r="222" spans="3:6" s="18" customFormat="1" outlineLevel="1">
      <c r="C222" s="19"/>
      <c r="D222" s="19"/>
      <c r="E222" s="19"/>
      <c r="F222" s="19"/>
    </row>
    <row r="223" spans="3:6" outlineLevel="1"/>
  </sheetData>
  <pageMargins left="0.7" right="0.7" top="0.75" bottom="0.75" header="0.3" footer="0.3"/>
  <pageSetup paperSize="9" scale="39" orientation="portrait" r:id="rId1"/>
  <headerFooter>
    <oddFooter>&amp;C_x000D_&amp;1#&amp;"Calibri"&amp;10&amp;K000000 C1 - Restreint (utilisateur habilité)</oddFooter>
  </headerFooter>
  <rowBreaks count="1" manualBreakCount="1">
    <brk id="179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0DEDF-160F-4A1F-A75F-E167B078B07B}">
  <sheetPr>
    <tabColor rgb="FFA9BCE5"/>
  </sheetPr>
  <dimension ref="A1:AC42"/>
  <sheetViews>
    <sheetView showGridLines="0" zoomScaleNormal="100" workbookViewId="0">
      <selection activeCell="C16" sqref="C16"/>
    </sheetView>
  </sheetViews>
  <sheetFormatPr baseColWidth="10" defaultColWidth="10.81640625" defaultRowHeight="10.5"/>
  <cols>
    <col min="1" max="1" width="2.54296875" style="1" customWidth="1"/>
    <col min="2" max="2" width="2.1796875" style="1" customWidth="1"/>
    <col min="3" max="3" width="33.1796875" style="1" customWidth="1"/>
    <col min="4" max="5" width="10.7265625" style="1" customWidth="1"/>
    <col min="6" max="6" width="1.54296875" style="1" customWidth="1"/>
    <col min="7" max="7" width="10.7265625" style="1" customWidth="1"/>
    <col min="8" max="8" width="1.54296875" style="1" customWidth="1"/>
    <col min="9" max="29" width="10.7265625" style="1" customWidth="1"/>
    <col min="30" max="16384" width="10.81640625" style="1"/>
  </cols>
  <sheetData>
    <row r="1" spans="1:29">
      <c r="A1" s="12" t="str">
        <f ca="1">UPPER(MID(CELL("filename",A1),FIND("[",CELL("filename",A1))+1,FIND("]",CELL("filename",A1))-FIND("[",CELL("filename",A1))-5))</f>
        <v>COPIE DE ANNEXE_VNF_CONCESSION.GRAND NARBONNE_FORMULAIRES.FINANCIERS.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</row>
    <row r="2" spans="1:29">
      <c r="A2" s="13" t="str">
        <f ca="1">UPPER(MID(CELL("filename",A2),FIND("]",CELL("filename",A2))+1,LEN(CELL("filename",A2))))</f>
        <v>6 - FLUX CONCÉDANT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</row>
    <row r="3" spans="1:29" ht="4" customHeight="1"/>
    <row r="5" spans="1:29">
      <c r="C5" s="44" t="s">
        <v>7</v>
      </c>
      <c r="D5" s="165" t="str">
        <f>'5 - Détail formulaires'!D7</f>
        <v>[à préciser]</v>
      </c>
      <c r="E5" s="165"/>
    </row>
    <row r="6" spans="1:29">
      <c r="C6" s="44" t="s">
        <v>8</v>
      </c>
      <c r="D6" s="165" t="str">
        <f>'5 - Détail formulaires'!D8</f>
        <v>[à préciser]</v>
      </c>
      <c r="E6" s="165"/>
    </row>
    <row r="8" spans="1:29">
      <c r="A8" s="49" t="s">
        <v>53</v>
      </c>
      <c r="B8" s="49" t="s">
        <v>244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10" spans="1:29">
      <c r="I10" s="2">
        <v>1</v>
      </c>
      <c r="J10" s="2">
        <v>2</v>
      </c>
      <c r="K10" s="2">
        <v>3</v>
      </c>
      <c r="L10" s="2">
        <v>4</v>
      </c>
      <c r="M10" s="2">
        <v>5</v>
      </c>
      <c r="N10" s="2">
        <v>6</v>
      </c>
      <c r="O10" s="2">
        <v>7</v>
      </c>
      <c r="P10" s="2">
        <v>8</v>
      </c>
      <c r="Q10" s="2">
        <v>9</v>
      </c>
      <c r="R10" s="2">
        <v>10</v>
      </c>
      <c r="S10" s="2">
        <v>11</v>
      </c>
      <c r="T10" s="2">
        <v>12</v>
      </c>
      <c r="U10" s="2">
        <v>13</v>
      </c>
      <c r="V10" s="2">
        <v>14</v>
      </c>
      <c r="W10" s="2">
        <v>15</v>
      </c>
      <c r="X10" s="2">
        <v>16</v>
      </c>
      <c r="Y10" s="2">
        <v>17</v>
      </c>
      <c r="Z10" s="2">
        <v>18</v>
      </c>
      <c r="AA10" s="2">
        <v>19</v>
      </c>
      <c r="AB10" s="2">
        <v>20</v>
      </c>
      <c r="AC10" s="2">
        <v>21</v>
      </c>
    </row>
    <row r="11" spans="1:29">
      <c r="I11" s="2">
        <v>2027</v>
      </c>
      <c r="J11" s="2">
        <v>2028</v>
      </c>
      <c r="K11" s="2">
        <v>2029</v>
      </c>
      <c r="L11" s="2">
        <v>2030</v>
      </c>
      <c r="M11" s="2">
        <v>2031</v>
      </c>
      <c r="N11" s="2">
        <v>2032</v>
      </c>
      <c r="O11" s="2">
        <v>2033</v>
      </c>
      <c r="P11" s="2">
        <v>2034</v>
      </c>
      <c r="Q11" s="2">
        <v>2035</v>
      </c>
      <c r="R11" s="2">
        <v>2036</v>
      </c>
      <c r="S11" s="2">
        <v>2037</v>
      </c>
      <c r="T11" s="2">
        <v>2038</v>
      </c>
      <c r="U11" s="2">
        <v>2039</v>
      </c>
      <c r="V11" s="2">
        <v>2040</v>
      </c>
      <c r="W11" s="2">
        <v>2041</v>
      </c>
      <c r="X11" s="2">
        <v>2042</v>
      </c>
      <c r="Y11" s="2">
        <v>2043</v>
      </c>
      <c r="Z11" s="2">
        <v>2044</v>
      </c>
      <c r="AA11" s="2">
        <v>2045</v>
      </c>
      <c r="AB11" s="2">
        <v>2046</v>
      </c>
      <c r="AC11" s="2">
        <v>2047</v>
      </c>
    </row>
    <row r="12" spans="1:29" ht="3" customHeight="1"/>
    <row r="13" spans="1:29" ht="12.65" customHeight="1">
      <c r="C13" s="4" t="s">
        <v>245</v>
      </c>
      <c r="D13" s="65" t="s">
        <v>246</v>
      </c>
      <c r="E13" s="64">
        <v>0</v>
      </c>
      <c r="I13" s="63">
        <f t="shared" ref="I13:S13" si="0">1/(1+$E$13)^(I10-$I$10)</f>
        <v>1</v>
      </c>
      <c r="J13" s="63">
        <f t="shared" si="0"/>
        <v>1</v>
      </c>
      <c r="K13" s="63">
        <f t="shared" si="0"/>
        <v>1</v>
      </c>
      <c r="L13" s="63">
        <f t="shared" si="0"/>
        <v>1</v>
      </c>
      <c r="M13" s="63">
        <f t="shared" si="0"/>
        <v>1</v>
      </c>
      <c r="N13" s="63">
        <f t="shared" si="0"/>
        <v>1</v>
      </c>
      <c r="O13" s="63">
        <f t="shared" si="0"/>
        <v>1</v>
      </c>
      <c r="P13" s="63">
        <f t="shared" si="0"/>
        <v>1</v>
      </c>
      <c r="Q13" s="63">
        <f t="shared" si="0"/>
        <v>1</v>
      </c>
      <c r="R13" s="63">
        <f t="shared" si="0"/>
        <v>1</v>
      </c>
      <c r="S13" s="63">
        <f t="shared" si="0"/>
        <v>1</v>
      </c>
      <c r="T13" s="63">
        <f t="shared" ref="T13:AC13" si="1">1/(1+$E$13)^(T10-$I$10)</f>
        <v>1</v>
      </c>
      <c r="U13" s="63">
        <f t="shared" si="1"/>
        <v>1</v>
      </c>
      <c r="V13" s="63">
        <f t="shared" si="1"/>
        <v>1</v>
      </c>
      <c r="W13" s="63">
        <f t="shared" si="1"/>
        <v>1</v>
      </c>
      <c r="X13" s="63">
        <f t="shared" si="1"/>
        <v>1</v>
      </c>
      <c r="Y13" s="63">
        <f t="shared" si="1"/>
        <v>1</v>
      </c>
      <c r="Z13" s="63">
        <f t="shared" si="1"/>
        <v>1</v>
      </c>
      <c r="AA13" s="63">
        <f t="shared" si="1"/>
        <v>1</v>
      </c>
      <c r="AB13" s="63">
        <f t="shared" si="1"/>
        <v>1</v>
      </c>
      <c r="AC13" s="63">
        <f t="shared" si="1"/>
        <v>1</v>
      </c>
    </row>
    <row r="14" spans="1:29" ht="13">
      <c r="C14" s="4" t="s">
        <v>247</v>
      </c>
      <c r="D14" s="65" t="s">
        <v>248</v>
      </c>
      <c r="E14" s="64">
        <v>0.06</v>
      </c>
      <c r="I14" s="63">
        <f t="shared" ref="I14:S14" si="2">1/(1+$E$14)^(I10-$I$10)</f>
        <v>1</v>
      </c>
      <c r="J14" s="63">
        <f>1/(1+$E$14)^(J10-$I$10)</f>
        <v>0.94339622641509424</v>
      </c>
      <c r="K14" s="63">
        <f t="shared" si="2"/>
        <v>0.88999644001423983</v>
      </c>
      <c r="L14" s="63">
        <f t="shared" si="2"/>
        <v>0.8396192830323016</v>
      </c>
      <c r="M14" s="63">
        <f t="shared" si="2"/>
        <v>0.79209366323802044</v>
      </c>
      <c r="N14" s="63">
        <f t="shared" si="2"/>
        <v>0.74725817286605689</v>
      </c>
      <c r="O14" s="63">
        <f t="shared" si="2"/>
        <v>0.70496054043967626</v>
      </c>
      <c r="P14" s="63">
        <f t="shared" si="2"/>
        <v>0.66505711362233599</v>
      </c>
      <c r="Q14" s="63">
        <f t="shared" si="2"/>
        <v>0.62741237134182648</v>
      </c>
      <c r="R14" s="63">
        <f t="shared" si="2"/>
        <v>0.59189846353002495</v>
      </c>
      <c r="S14" s="63">
        <f t="shared" si="2"/>
        <v>0.55839477691511785</v>
      </c>
      <c r="T14" s="63">
        <f t="shared" ref="T14:AC14" si="3">1/(1+$E$14)^(T10-$I$10)</f>
        <v>0.52678752539162055</v>
      </c>
      <c r="U14" s="63">
        <f t="shared" si="3"/>
        <v>0.4969693635770005</v>
      </c>
      <c r="V14" s="63">
        <f t="shared" si="3"/>
        <v>0.46883902224245327</v>
      </c>
      <c r="W14" s="63">
        <f t="shared" si="3"/>
        <v>0.44230096437967292</v>
      </c>
      <c r="X14" s="63">
        <f t="shared" si="3"/>
        <v>0.41726506073554037</v>
      </c>
      <c r="Y14" s="63">
        <f t="shared" si="3"/>
        <v>0.39364628371277405</v>
      </c>
      <c r="Z14" s="63">
        <f t="shared" si="3"/>
        <v>0.37136441859695657</v>
      </c>
      <c r="AA14" s="63">
        <f t="shared" si="3"/>
        <v>0.35034379112920433</v>
      </c>
      <c r="AB14" s="63">
        <f t="shared" si="3"/>
        <v>0.3305130104992493</v>
      </c>
      <c r="AC14" s="63">
        <f t="shared" si="3"/>
        <v>0.31180472688608429</v>
      </c>
    </row>
    <row r="16" spans="1:29">
      <c r="A16" s="49" t="s">
        <v>123</v>
      </c>
      <c r="B16" s="49" t="s">
        <v>249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</row>
    <row r="18" spans="1:29">
      <c r="I18" s="2">
        <v>1</v>
      </c>
      <c r="J18" s="2">
        <v>2</v>
      </c>
      <c r="K18" s="2">
        <v>3</v>
      </c>
      <c r="L18" s="2">
        <v>4</v>
      </c>
      <c r="M18" s="2">
        <v>5</v>
      </c>
      <c r="N18" s="2">
        <v>6</v>
      </c>
      <c r="O18" s="2">
        <v>7</v>
      </c>
      <c r="P18" s="2">
        <v>8</v>
      </c>
      <c r="Q18" s="2">
        <v>9</v>
      </c>
      <c r="R18" s="2">
        <v>10</v>
      </c>
      <c r="S18" s="2">
        <v>11</v>
      </c>
      <c r="T18" s="2">
        <v>12</v>
      </c>
      <c r="U18" s="2">
        <v>13</v>
      </c>
      <c r="V18" s="2">
        <v>14</v>
      </c>
      <c r="W18" s="2">
        <v>15</v>
      </c>
      <c r="X18" s="2">
        <v>16</v>
      </c>
      <c r="Y18" s="2">
        <v>17</v>
      </c>
      <c r="Z18" s="2">
        <v>18</v>
      </c>
      <c r="AA18" s="2">
        <v>19</v>
      </c>
      <c r="AB18" s="2">
        <v>20</v>
      </c>
      <c r="AC18" s="2">
        <v>21</v>
      </c>
    </row>
    <row r="19" spans="1:29">
      <c r="G19" s="3" t="s">
        <v>56</v>
      </c>
      <c r="I19" s="2">
        <v>2027</v>
      </c>
      <c r="J19" s="2">
        <v>2028</v>
      </c>
      <c r="K19" s="2">
        <v>2029</v>
      </c>
      <c r="L19" s="2">
        <v>2030</v>
      </c>
      <c r="M19" s="2">
        <v>2031</v>
      </c>
      <c r="N19" s="2">
        <v>2032</v>
      </c>
      <c r="O19" s="2">
        <v>2033</v>
      </c>
      <c r="P19" s="2">
        <v>2034</v>
      </c>
      <c r="Q19" s="2">
        <v>2035</v>
      </c>
      <c r="R19" s="2">
        <v>2036</v>
      </c>
      <c r="S19" s="2">
        <v>2037</v>
      </c>
      <c r="T19" s="2">
        <v>2038</v>
      </c>
      <c r="U19" s="2">
        <v>2039</v>
      </c>
      <c r="V19" s="2">
        <v>2040</v>
      </c>
      <c r="W19" s="2">
        <v>2041</v>
      </c>
      <c r="X19" s="2">
        <v>2042</v>
      </c>
      <c r="Y19" s="2">
        <v>2043</v>
      </c>
      <c r="Z19" s="2">
        <v>2044</v>
      </c>
      <c r="AA19" s="2">
        <v>2045</v>
      </c>
      <c r="AB19" s="2">
        <v>2046</v>
      </c>
      <c r="AC19" s="2">
        <v>2047</v>
      </c>
    </row>
    <row r="20" spans="1:29" ht="3" customHeight="1"/>
    <row r="21" spans="1:29" ht="12.65" customHeight="1">
      <c r="C21" s="4" t="s">
        <v>250</v>
      </c>
      <c r="G21" s="70">
        <f t="shared" ref="G21:G27" si="4">SUM(I21:S21)</f>
        <v>0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</row>
    <row r="22" spans="1:29">
      <c r="C22" s="4" t="s">
        <v>251</v>
      </c>
      <c r="G22" s="70">
        <f t="shared" si="4"/>
        <v>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</row>
    <row r="23" spans="1:29">
      <c r="C23" s="4" t="s">
        <v>252</v>
      </c>
      <c r="G23" s="70">
        <f t="shared" si="4"/>
        <v>0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>
      <c r="C24" s="9" t="s">
        <v>253</v>
      </c>
      <c r="G24" s="70">
        <f t="shared" si="4"/>
        <v>0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spans="1:29">
      <c r="C25" s="9" t="s">
        <v>254</v>
      </c>
      <c r="G25" s="70">
        <f t="shared" si="4"/>
        <v>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</row>
    <row r="26" spans="1:29">
      <c r="C26" s="9" t="s">
        <v>255</v>
      </c>
      <c r="G26" s="70">
        <f t="shared" si="4"/>
        <v>0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1:29">
      <c r="C27" s="9" t="s">
        <v>256</v>
      </c>
      <c r="G27" s="70">
        <f t="shared" si="4"/>
        <v>0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</row>
    <row r="29" spans="1:29">
      <c r="A29" s="49" t="s">
        <v>167</v>
      </c>
      <c r="B29" s="49" t="s">
        <v>257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1" spans="1:29">
      <c r="I31" s="2">
        <v>1</v>
      </c>
      <c r="J31" s="2">
        <v>2</v>
      </c>
      <c r="K31" s="2">
        <v>3</v>
      </c>
      <c r="L31" s="2">
        <v>4</v>
      </c>
      <c r="M31" s="2">
        <v>5</v>
      </c>
      <c r="N31" s="2">
        <v>6</v>
      </c>
      <c r="O31" s="2">
        <v>7</v>
      </c>
      <c r="P31" s="2">
        <v>8</v>
      </c>
      <c r="Q31" s="2">
        <v>9</v>
      </c>
      <c r="R31" s="2">
        <v>10</v>
      </c>
      <c r="S31" s="2">
        <v>11</v>
      </c>
      <c r="T31" s="2">
        <v>12</v>
      </c>
      <c r="U31" s="2">
        <v>13</v>
      </c>
      <c r="V31" s="2">
        <v>14</v>
      </c>
      <c r="W31" s="2">
        <v>15</v>
      </c>
      <c r="X31" s="2">
        <v>16</v>
      </c>
      <c r="Y31" s="2">
        <v>17</v>
      </c>
      <c r="Z31" s="2">
        <v>18</v>
      </c>
      <c r="AA31" s="2">
        <v>19</v>
      </c>
      <c r="AB31" s="2">
        <v>20</v>
      </c>
      <c r="AC31" s="2">
        <v>21</v>
      </c>
    </row>
    <row r="32" spans="1:29">
      <c r="G32" s="3" t="s">
        <v>56</v>
      </c>
      <c r="I32" s="2">
        <v>2027</v>
      </c>
      <c r="J32" s="2">
        <v>2028</v>
      </c>
      <c r="K32" s="2">
        <v>2029</v>
      </c>
      <c r="L32" s="2">
        <v>2030</v>
      </c>
      <c r="M32" s="2">
        <v>2031</v>
      </c>
      <c r="N32" s="2">
        <v>2032</v>
      </c>
      <c r="O32" s="2">
        <v>2033</v>
      </c>
      <c r="P32" s="2">
        <v>2034</v>
      </c>
      <c r="Q32" s="2">
        <v>2035</v>
      </c>
      <c r="R32" s="2">
        <v>2036</v>
      </c>
      <c r="S32" s="2">
        <v>2037</v>
      </c>
      <c r="T32" s="2">
        <v>2038</v>
      </c>
      <c r="U32" s="2">
        <v>2039</v>
      </c>
      <c r="V32" s="2">
        <v>2040</v>
      </c>
      <c r="W32" s="2">
        <v>2041</v>
      </c>
      <c r="X32" s="2">
        <v>2042</v>
      </c>
      <c r="Y32" s="2">
        <v>2043</v>
      </c>
      <c r="Z32" s="2">
        <v>2044</v>
      </c>
      <c r="AA32" s="2">
        <v>2045</v>
      </c>
      <c r="AB32" s="2">
        <v>2046</v>
      </c>
      <c r="AC32" s="2">
        <v>2047</v>
      </c>
    </row>
    <row r="33" spans="3:29" ht="3" customHeight="1"/>
    <row r="34" spans="3:29" s="66" customFormat="1" ht="13">
      <c r="C34" s="67" t="s">
        <v>250</v>
      </c>
      <c r="D34" s="65" t="s">
        <v>246</v>
      </c>
      <c r="E34" s="64">
        <f>INDEX($E$13:$E$14,MATCH(D34,$D$13:$D$14))</f>
        <v>0</v>
      </c>
      <c r="G34" s="70">
        <f t="shared" ref="G34:G40" si="5">SUM(I34:S34)</f>
        <v>0</v>
      </c>
      <c r="I34" s="70">
        <f>IF($D34="",0,I21*(INDEX(I$13:I$14,MATCH($D34,$D$13:$D$14,0))))</f>
        <v>0</v>
      </c>
      <c r="J34" s="70">
        <f t="shared" ref="J34:S34" si="6">IF($D34="",0,J21*(INDEX(J$13:J$14,MATCH($D34,$D$13:$D$14,0))))</f>
        <v>0</v>
      </c>
      <c r="K34" s="70">
        <f t="shared" si="6"/>
        <v>0</v>
      </c>
      <c r="L34" s="70">
        <f t="shared" si="6"/>
        <v>0</v>
      </c>
      <c r="M34" s="70">
        <f t="shared" si="6"/>
        <v>0</v>
      </c>
      <c r="N34" s="70">
        <f t="shared" si="6"/>
        <v>0</v>
      </c>
      <c r="O34" s="70">
        <f t="shared" si="6"/>
        <v>0</v>
      </c>
      <c r="P34" s="70">
        <f t="shared" si="6"/>
        <v>0</v>
      </c>
      <c r="Q34" s="70">
        <f t="shared" si="6"/>
        <v>0</v>
      </c>
      <c r="R34" s="70">
        <f t="shared" si="6"/>
        <v>0</v>
      </c>
      <c r="S34" s="70">
        <f t="shared" si="6"/>
        <v>0</v>
      </c>
      <c r="T34" s="70">
        <f t="shared" ref="T34:AB34" si="7">IF($D34="",0,T21*(INDEX(T$13:T$14,MATCH($D34,$D$13:$D$14,0))))</f>
        <v>0</v>
      </c>
      <c r="U34" s="70">
        <f t="shared" si="7"/>
        <v>0</v>
      </c>
      <c r="V34" s="70">
        <f t="shared" si="7"/>
        <v>0</v>
      </c>
      <c r="W34" s="70">
        <f t="shared" si="7"/>
        <v>0</v>
      </c>
      <c r="X34" s="70">
        <f t="shared" si="7"/>
        <v>0</v>
      </c>
      <c r="Y34" s="70">
        <f t="shared" si="7"/>
        <v>0</v>
      </c>
      <c r="Z34" s="70">
        <f t="shared" si="7"/>
        <v>0</v>
      </c>
      <c r="AA34" s="70">
        <f t="shared" si="7"/>
        <v>0</v>
      </c>
      <c r="AB34" s="70">
        <f t="shared" si="7"/>
        <v>0</v>
      </c>
      <c r="AC34" s="70">
        <f>IF($D34="",0,AC21*(INDEX(AC$13:AC$14,MATCH($D34,$D$13:$D$14,0))))</f>
        <v>0</v>
      </c>
    </row>
    <row r="35" spans="3:29" s="66" customFormat="1" ht="13">
      <c r="C35" s="67" t="s">
        <v>251</v>
      </c>
      <c r="D35" s="65" t="s">
        <v>248</v>
      </c>
      <c r="E35" s="64">
        <f>INDEX($E$13:$E$14,MATCH(D35,$D$13:$D$14))</f>
        <v>0.06</v>
      </c>
      <c r="G35" s="70">
        <f t="shared" si="5"/>
        <v>0</v>
      </c>
      <c r="I35" s="70">
        <f t="shared" ref="I35:S35" si="8">IF($D35="",0,I22*(INDEX(I$13:I$14,MATCH($D35,$D$13:$D$14,0))))</f>
        <v>0</v>
      </c>
      <c r="J35" s="70">
        <f t="shared" si="8"/>
        <v>0</v>
      </c>
      <c r="K35" s="70">
        <f t="shared" si="8"/>
        <v>0</v>
      </c>
      <c r="L35" s="70">
        <f t="shared" si="8"/>
        <v>0</v>
      </c>
      <c r="M35" s="70">
        <f t="shared" si="8"/>
        <v>0</v>
      </c>
      <c r="N35" s="70">
        <f t="shared" si="8"/>
        <v>0</v>
      </c>
      <c r="O35" s="70">
        <f t="shared" si="8"/>
        <v>0</v>
      </c>
      <c r="P35" s="70">
        <f t="shared" si="8"/>
        <v>0</v>
      </c>
      <c r="Q35" s="70">
        <f t="shared" si="8"/>
        <v>0</v>
      </c>
      <c r="R35" s="70">
        <f t="shared" si="8"/>
        <v>0</v>
      </c>
      <c r="S35" s="70">
        <f t="shared" si="8"/>
        <v>0</v>
      </c>
      <c r="T35" s="70">
        <f t="shared" ref="T35:AB35" si="9">IF($D35="",0,T22*(INDEX(T$13:T$14,MATCH($D35,$D$13:$D$14,0))))</f>
        <v>0</v>
      </c>
      <c r="U35" s="70">
        <f t="shared" si="9"/>
        <v>0</v>
      </c>
      <c r="V35" s="70">
        <f t="shared" si="9"/>
        <v>0</v>
      </c>
      <c r="W35" s="70">
        <f t="shared" si="9"/>
        <v>0</v>
      </c>
      <c r="X35" s="70">
        <f t="shared" si="9"/>
        <v>0</v>
      </c>
      <c r="Y35" s="70">
        <f t="shared" si="9"/>
        <v>0</v>
      </c>
      <c r="Z35" s="70">
        <f t="shared" si="9"/>
        <v>0</v>
      </c>
      <c r="AA35" s="70">
        <f t="shared" si="9"/>
        <v>0</v>
      </c>
      <c r="AB35" s="70">
        <f t="shared" si="9"/>
        <v>0</v>
      </c>
      <c r="AC35" s="70">
        <f>IF($D35="",0,AC22*(INDEX(AC$13:AC$14,MATCH($D35,$D$13:$D$14,0))))</f>
        <v>0</v>
      </c>
    </row>
    <row r="36" spans="3:29" s="66" customFormat="1" ht="13">
      <c r="C36" s="67" t="s">
        <v>252</v>
      </c>
      <c r="D36" s="65" t="s">
        <v>248</v>
      </c>
      <c r="E36" s="64">
        <f t="shared" ref="E36" si="10">INDEX($E$13:$E$14,MATCH(D36,$D$13:$D$14))</f>
        <v>0.06</v>
      </c>
      <c r="G36" s="70">
        <f t="shared" si="5"/>
        <v>0</v>
      </c>
      <c r="I36" s="70">
        <f t="shared" ref="I36:S36" si="11">IF($D36="",0,I23*(INDEX(I$13:I$14,MATCH($D36,$D$13:$D$14,0))))</f>
        <v>0</v>
      </c>
      <c r="J36" s="70">
        <f>IF($D36="",0,J23*(INDEX(J$13:J$14,MATCH($D36,$D$13:$D$14,0))))</f>
        <v>0</v>
      </c>
      <c r="K36" s="70">
        <f t="shared" si="11"/>
        <v>0</v>
      </c>
      <c r="L36" s="70">
        <f t="shared" si="11"/>
        <v>0</v>
      </c>
      <c r="M36" s="70">
        <f t="shared" si="11"/>
        <v>0</v>
      </c>
      <c r="N36" s="70">
        <f t="shared" si="11"/>
        <v>0</v>
      </c>
      <c r="O36" s="70">
        <f t="shared" si="11"/>
        <v>0</v>
      </c>
      <c r="P36" s="70">
        <f t="shared" si="11"/>
        <v>0</v>
      </c>
      <c r="Q36" s="70">
        <f t="shared" si="11"/>
        <v>0</v>
      </c>
      <c r="R36" s="70">
        <f t="shared" si="11"/>
        <v>0</v>
      </c>
      <c r="S36" s="70">
        <f t="shared" si="11"/>
        <v>0</v>
      </c>
      <c r="T36" s="70">
        <f t="shared" ref="T36:AC36" si="12">IF($D36="",0,T23*(INDEX(T$13:T$14,MATCH($D36,$D$13:$D$14,0))))</f>
        <v>0</v>
      </c>
      <c r="U36" s="70">
        <f t="shared" si="12"/>
        <v>0</v>
      </c>
      <c r="V36" s="70">
        <f t="shared" si="12"/>
        <v>0</v>
      </c>
      <c r="W36" s="70">
        <f t="shared" si="12"/>
        <v>0</v>
      </c>
      <c r="X36" s="70">
        <f t="shared" si="12"/>
        <v>0</v>
      </c>
      <c r="Y36" s="70">
        <f t="shared" si="12"/>
        <v>0</v>
      </c>
      <c r="Z36" s="70">
        <f t="shared" si="12"/>
        <v>0</v>
      </c>
      <c r="AA36" s="70">
        <f t="shared" si="12"/>
        <v>0</v>
      </c>
      <c r="AB36" s="70">
        <f t="shared" si="12"/>
        <v>0</v>
      </c>
      <c r="AC36" s="70">
        <f t="shared" si="12"/>
        <v>0</v>
      </c>
    </row>
    <row r="37" spans="3:29" s="66" customFormat="1" ht="13">
      <c r="C37" s="68" t="s">
        <v>253</v>
      </c>
      <c r="D37" s="69"/>
      <c r="E37" s="64" t="e">
        <f>INDEX($E$13:$E$14,MATCH(D37,$D$13:$D$14))</f>
        <v>#N/A</v>
      </c>
      <c r="G37" s="70">
        <f t="shared" si="5"/>
        <v>0</v>
      </c>
      <c r="I37" s="70">
        <f t="shared" ref="I37:S37" si="13">IF($D37="",0,I24*(INDEX(I$13:I$14,MATCH($D37,$D$13:$D$14,0))))</f>
        <v>0</v>
      </c>
      <c r="J37" s="70">
        <f t="shared" si="13"/>
        <v>0</v>
      </c>
      <c r="K37" s="70">
        <f t="shared" si="13"/>
        <v>0</v>
      </c>
      <c r="L37" s="70">
        <f t="shared" si="13"/>
        <v>0</v>
      </c>
      <c r="M37" s="70">
        <f t="shared" si="13"/>
        <v>0</v>
      </c>
      <c r="N37" s="70">
        <f t="shared" si="13"/>
        <v>0</v>
      </c>
      <c r="O37" s="70">
        <f t="shared" si="13"/>
        <v>0</v>
      </c>
      <c r="P37" s="70">
        <f t="shared" si="13"/>
        <v>0</v>
      </c>
      <c r="Q37" s="70">
        <f t="shared" si="13"/>
        <v>0</v>
      </c>
      <c r="R37" s="70">
        <f t="shared" si="13"/>
        <v>0</v>
      </c>
      <c r="S37" s="70">
        <f t="shared" si="13"/>
        <v>0</v>
      </c>
      <c r="T37" s="70">
        <f t="shared" ref="T37:AC37" si="14">IF($D37="",0,T24*(INDEX(T$13:T$14,MATCH($D37,$D$13:$D$14,0))))</f>
        <v>0</v>
      </c>
      <c r="U37" s="70">
        <f t="shared" si="14"/>
        <v>0</v>
      </c>
      <c r="V37" s="70">
        <f t="shared" si="14"/>
        <v>0</v>
      </c>
      <c r="W37" s="70">
        <f t="shared" si="14"/>
        <v>0</v>
      </c>
      <c r="X37" s="70">
        <f t="shared" si="14"/>
        <v>0</v>
      </c>
      <c r="Y37" s="70">
        <f t="shared" si="14"/>
        <v>0</v>
      </c>
      <c r="Z37" s="70">
        <f t="shared" si="14"/>
        <v>0</v>
      </c>
      <c r="AA37" s="70">
        <f t="shared" si="14"/>
        <v>0</v>
      </c>
      <c r="AB37" s="70">
        <f t="shared" si="14"/>
        <v>0</v>
      </c>
      <c r="AC37" s="70">
        <f t="shared" si="14"/>
        <v>0</v>
      </c>
    </row>
    <row r="38" spans="3:29" s="66" customFormat="1" ht="13">
      <c r="C38" s="68" t="s">
        <v>254</v>
      </c>
      <c r="D38" s="69"/>
      <c r="E38" s="64" t="e">
        <f t="shared" ref="E38:E40" si="15">INDEX($E$13:$E$14,MATCH(D38,$D$13:$D$14))</f>
        <v>#N/A</v>
      </c>
      <c r="G38" s="70">
        <f t="shared" si="5"/>
        <v>0</v>
      </c>
      <c r="I38" s="70">
        <f t="shared" ref="I38:S38" si="16">IF($D38="",0,I25*(INDEX(I$13:I$14,MATCH($D38,$D$13:$D$14,0))))</f>
        <v>0</v>
      </c>
      <c r="J38" s="70">
        <f t="shared" si="16"/>
        <v>0</v>
      </c>
      <c r="K38" s="70">
        <f t="shared" si="16"/>
        <v>0</v>
      </c>
      <c r="L38" s="70">
        <f t="shared" si="16"/>
        <v>0</v>
      </c>
      <c r="M38" s="70">
        <f t="shared" si="16"/>
        <v>0</v>
      </c>
      <c r="N38" s="70">
        <f t="shared" si="16"/>
        <v>0</v>
      </c>
      <c r="O38" s="70">
        <f t="shared" si="16"/>
        <v>0</v>
      </c>
      <c r="P38" s="70">
        <f t="shared" si="16"/>
        <v>0</v>
      </c>
      <c r="Q38" s="70">
        <f t="shared" si="16"/>
        <v>0</v>
      </c>
      <c r="R38" s="70">
        <f t="shared" si="16"/>
        <v>0</v>
      </c>
      <c r="S38" s="70">
        <f t="shared" si="16"/>
        <v>0</v>
      </c>
      <c r="T38" s="70">
        <f t="shared" ref="T38:AC38" si="17">IF($D38="",0,T25*(INDEX(T$13:T$14,MATCH($D38,$D$13:$D$14,0))))</f>
        <v>0</v>
      </c>
      <c r="U38" s="70">
        <f t="shared" si="17"/>
        <v>0</v>
      </c>
      <c r="V38" s="70">
        <f t="shared" si="17"/>
        <v>0</v>
      </c>
      <c r="W38" s="70">
        <f t="shared" si="17"/>
        <v>0</v>
      </c>
      <c r="X38" s="70">
        <f t="shared" si="17"/>
        <v>0</v>
      </c>
      <c r="Y38" s="70">
        <f t="shared" si="17"/>
        <v>0</v>
      </c>
      <c r="Z38" s="70">
        <f t="shared" si="17"/>
        <v>0</v>
      </c>
      <c r="AA38" s="70">
        <f t="shared" si="17"/>
        <v>0</v>
      </c>
      <c r="AB38" s="70">
        <f t="shared" si="17"/>
        <v>0</v>
      </c>
      <c r="AC38" s="70">
        <f t="shared" si="17"/>
        <v>0</v>
      </c>
    </row>
    <row r="39" spans="3:29" s="66" customFormat="1" ht="13">
      <c r="C39" s="68" t="s">
        <v>255</v>
      </c>
      <c r="D39" s="69"/>
      <c r="E39" s="64" t="e">
        <f>INDEX($E$13:$E$14,MATCH(D39,$D$13:$D$14))</f>
        <v>#N/A</v>
      </c>
      <c r="G39" s="70">
        <f t="shared" si="5"/>
        <v>0</v>
      </c>
      <c r="I39" s="70">
        <f t="shared" ref="I39:S39" si="18">IF($D39="",0,I26*(INDEX(I$13:I$14,MATCH($D39,$D$13:$D$14,0))))</f>
        <v>0</v>
      </c>
      <c r="J39" s="70">
        <f t="shared" si="18"/>
        <v>0</v>
      </c>
      <c r="K39" s="70">
        <f t="shared" si="18"/>
        <v>0</v>
      </c>
      <c r="L39" s="70">
        <f t="shared" si="18"/>
        <v>0</v>
      </c>
      <c r="M39" s="70">
        <f t="shared" si="18"/>
        <v>0</v>
      </c>
      <c r="N39" s="70">
        <f t="shared" si="18"/>
        <v>0</v>
      </c>
      <c r="O39" s="70">
        <f t="shared" si="18"/>
        <v>0</v>
      </c>
      <c r="P39" s="70">
        <f t="shared" si="18"/>
        <v>0</v>
      </c>
      <c r="Q39" s="70">
        <f t="shared" si="18"/>
        <v>0</v>
      </c>
      <c r="R39" s="70">
        <f t="shared" si="18"/>
        <v>0</v>
      </c>
      <c r="S39" s="70">
        <f t="shared" si="18"/>
        <v>0</v>
      </c>
      <c r="T39" s="70">
        <f t="shared" ref="T39:AC39" si="19">IF($D39="",0,T26*(INDEX(T$13:T$14,MATCH($D39,$D$13:$D$14,0))))</f>
        <v>0</v>
      </c>
      <c r="U39" s="70">
        <f t="shared" si="19"/>
        <v>0</v>
      </c>
      <c r="V39" s="70">
        <f t="shared" si="19"/>
        <v>0</v>
      </c>
      <c r="W39" s="70">
        <f t="shared" si="19"/>
        <v>0</v>
      </c>
      <c r="X39" s="70">
        <f t="shared" si="19"/>
        <v>0</v>
      </c>
      <c r="Y39" s="70">
        <f t="shared" si="19"/>
        <v>0</v>
      </c>
      <c r="Z39" s="70">
        <f t="shared" si="19"/>
        <v>0</v>
      </c>
      <c r="AA39" s="70">
        <f t="shared" si="19"/>
        <v>0</v>
      </c>
      <c r="AB39" s="70">
        <f t="shared" si="19"/>
        <v>0</v>
      </c>
      <c r="AC39" s="70">
        <f t="shared" si="19"/>
        <v>0</v>
      </c>
    </row>
    <row r="40" spans="3:29" s="66" customFormat="1" ht="13">
      <c r="C40" s="68" t="s">
        <v>256</v>
      </c>
      <c r="D40" s="69"/>
      <c r="E40" s="64" t="e">
        <f t="shared" si="15"/>
        <v>#N/A</v>
      </c>
      <c r="G40" s="70">
        <f t="shared" si="5"/>
        <v>0</v>
      </c>
      <c r="I40" s="70">
        <f t="shared" ref="I40:S40" si="20">IF($D40="",0,I27*(INDEX(I$13:I$14,MATCH($D40,$D$13:$D$14,0))))</f>
        <v>0</v>
      </c>
      <c r="J40" s="70">
        <f t="shared" si="20"/>
        <v>0</v>
      </c>
      <c r="K40" s="70">
        <f t="shared" si="20"/>
        <v>0</v>
      </c>
      <c r="L40" s="70">
        <f t="shared" si="20"/>
        <v>0</v>
      </c>
      <c r="M40" s="70">
        <f t="shared" si="20"/>
        <v>0</v>
      </c>
      <c r="N40" s="70">
        <f t="shared" si="20"/>
        <v>0</v>
      </c>
      <c r="O40" s="70">
        <f t="shared" si="20"/>
        <v>0</v>
      </c>
      <c r="P40" s="70">
        <f t="shared" si="20"/>
        <v>0</v>
      </c>
      <c r="Q40" s="70">
        <f t="shared" si="20"/>
        <v>0</v>
      </c>
      <c r="R40" s="70">
        <f t="shared" si="20"/>
        <v>0</v>
      </c>
      <c r="S40" s="70">
        <f t="shared" si="20"/>
        <v>0</v>
      </c>
      <c r="T40" s="70">
        <f t="shared" ref="T40:AC40" si="21">IF($D40="",0,T27*(INDEX(T$13:T$14,MATCH($D40,$D$13:$D$14,0))))</f>
        <v>0</v>
      </c>
      <c r="U40" s="70">
        <f t="shared" si="21"/>
        <v>0</v>
      </c>
      <c r="V40" s="70">
        <f t="shared" si="21"/>
        <v>0</v>
      </c>
      <c r="W40" s="70">
        <f t="shared" si="21"/>
        <v>0</v>
      </c>
      <c r="X40" s="70">
        <f t="shared" si="21"/>
        <v>0</v>
      </c>
      <c r="Y40" s="70">
        <f t="shared" si="21"/>
        <v>0</v>
      </c>
      <c r="Z40" s="70">
        <f t="shared" si="21"/>
        <v>0</v>
      </c>
      <c r="AA40" s="70">
        <f t="shared" si="21"/>
        <v>0</v>
      </c>
      <c r="AB40" s="70">
        <f t="shared" si="21"/>
        <v>0</v>
      </c>
      <c r="AC40" s="70">
        <f t="shared" si="21"/>
        <v>0</v>
      </c>
    </row>
    <row r="41" spans="3:29" ht="3" customHeight="1"/>
    <row r="42" spans="3:29">
      <c r="C42" s="7" t="s">
        <v>56</v>
      </c>
      <c r="D42" s="7"/>
      <c r="E42" s="7"/>
      <c r="G42" s="71">
        <f>SUM(G34:G40)</f>
        <v>0</v>
      </c>
      <c r="I42" s="71">
        <f t="shared" ref="I42:S42" si="22">SUM(I34:I40)</f>
        <v>0</v>
      </c>
      <c r="J42" s="71">
        <f t="shared" si="22"/>
        <v>0</v>
      </c>
      <c r="K42" s="71">
        <f t="shared" si="22"/>
        <v>0</v>
      </c>
      <c r="L42" s="71">
        <f t="shared" si="22"/>
        <v>0</v>
      </c>
      <c r="M42" s="71">
        <f t="shared" si="22"/>
        <v>0</v>
      </c>
      <c r="N42" s="71">
        <f t="shared" si="22"/>
        <v>0</v>
      </c>
      <c r="O42" s="71">
        <f t="shared" si="22"/>
        <v>0</v>
      </c>
      <c r="P42" s="71">
        <f t="shared" si="22"/>
        <v>0</v>
      </c>
      <c r="Q42" s="71">
        <f t="shared" si="22"/>
        <v>0</v>
      </c>
      <c r="R42" s="71">
        <f t="shared" si="22"/>
        <v>0</v>
      </c>
      <c r="S42" s="71">
        <f t="shared" si="22"/>
        <v>0</v>
      </c>
      <c r="T42" s="71">
        <f t="shared" ref="T42:AC42" si="23">SUM(T34:T40)</f>
        <v>0</v>
      </c>
      <c r="U42" s="71">
        <f t="shared" si="23"/>
        <v>0</v>
      </c>
      <c r="V42" s="71">
        <f t="shared" si="23"/>
        <v>0</v>
      </c>
      <c r="W42" s="71">
        <f t="shared" si="23"/>
        <v>0</v>
      </c>
      <c r="X42" s="71">
        <f t="shared" si="23"/>
        <v>0</v>
      </c>
      <c r="Y42" s="71">
        <f t="shared" si="23"/>
        <v>0</v>
      </c>
      <c r="Z42" s="71">
        <f t="shared" si="23"/>
        <v>0</v>
      </c>
      <c r="AA42" s="71">
        <f t="shared" si="23"/>
        <v>0</v>
      </c>
      <c r="AB42" s="71">
        <f t="shared" si="23"/>
        <v>0</v>
      </c>
      <c r="AC42" s="71">
        <f t="shared" si="23"/>
        <v>0</v>
      </c>
    </row>
  </sheetData>
  <mergeCells count="2">
    <mergeCell ref="D5:E5"/>
    <mergeCell ref="D6:E6"/>
  </mergeCells>
  <dataValidations count="1">
    <dataValidation type="list" allowBlank="1" showInputMessage="1" showErrorMessage="1" sqref="D37:D40" xr:uid="{9EE48710-649E-4C3B-B2E0-F284C6D8A818}">
      <formula1>$D$13:$D$14</formula1>
    </dataValidation>
  </dataValidations>
  <pageMargins left="0.7" right="0.7" top="0.75" bottom="0.75" header="0.3" footer="0.3"/>
  <pageSetup paperSize="9" scale="49" orientation="landscape" r:id="rId1"/>
  <headerFooter>
    <oddFooter>&amp;C_x000D_&amp;1#&amp;"Calibri"&amp;10&amp;K000000 C1 - Restreint (utilisateur habilité)</oddFooter>
  </headerFooter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20CAB80A83A94DA59C22AF15000CB3" ma:contentTypeVersion="16" ma:contentTypeDescription="Crée un document." ma:contentTypeScope="" ma:versionID="a7b63331290f281b8beadac0f32d6861">
  <xsd:schema xmlns:xsd="http://www.w3.org/2001/XMLSchema" xmlns:xs="http://www.w3.org/2001/XMLSchema" xmlns:p="http://schemas.microsoft.com/office/2006/metadata/properties" xmlns:ns2="e19c48cd-7509-4e40-8755-3d584433426f" xmlns:ns3="8bc8d321-e7e5-4f79-bb1f-e3e957363cf2" targetNamespace="http://schemas.microsoft.com/office/2006/metadata/properties" ma:root="true" ma:fieldsID="3c99c7304a8e5771c383461a9629eeaf" ns2:_="" ns3:_="">
    <xsd:import namespace="e19c48cd-7509-4e40-8755-3d584433426f"/>
    <xsd:import namespace="8bc8d321-e7e5-4f79-bb1f-e3e957363cf2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9c48cd-7509-4e40-8755-3d584433426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0c5119de-9a8c-421b-90ba-8ee5a621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8d321-e7e5-4f79-bb1f-e3e957363cf2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bc089662-640c-477b-a4bc-3a67d026f16a}" ma:internalName="TaxCatchAll" ma:showField="CatchAllData" ma:web="8bc8d321-e7e5-4f79-bb1f-e3e957363c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 xmlns="e19c48cd-7509-4e40-8755-3d584433426f" xsi:nil="true"/>
    <lcf76f155ced4ddcb4097134ff3c332f xmlns="e19c48cd-7509-4e40-8755-3d584433426f">
      <Terms xmlns="http://schemas.microsoft.com/office/infopath/2007/PartnerControls"/>
    </lcf76f155ced4ddcb4097134ff3c332f>
    <MigrationWizIdPermissions xmlns="e19c48cd-7509-4e40-8755-3d584433426f" xsi:nil="true"/>
    <MigrationWizIdVersion xmlns="e19c48cd-7509-4e40-8755-3d584433426f" xsi:nil="true"/>
    <TaxCatchAll xmlns="8bc8d321-e7e5-4f79-bb1f-e3e957363cf2" xsi:nil="true"/>
  </documentManagement>
</p:properties>
</file>

<file path=customXml/itemProps1.xml><?xml version="1.0" encoding="utf-8"?>
<ds:datastoreItem xmlns:ds="http://schemas.openxmlformats.org/officeDocument/2006/customXml" ds:itemID="{CA660F55-7644-4454-B98E-1081BC4CD2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55F503-25EF-43A9-A69D-AB8F5C974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9c48cd-7509-4e40-8755-3d584433426f"/>
    <ds:schemaRef ds:uri="8bc8d321-e7e5-4f79-bb1f-e3e957363c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903370-1AB2-46BB-AE5E-B5D5EF78FE70}">
  <ds:schemaRefs>
    <ds:schemaRef ds:uri="http://schemas.microsoft.com/office/2006/metadata/properties"/>
    <ds:schemaRef ds:uri="http://schemas.microsoft.com/office/infopath/2007/PartnerControls"/>
    <ds:schemaRef ds:uri="e19c48cd-7509-4e40-8755-3d584433426f"/>
    <ds:schemaRef ds:uri="8bc8d321-e7e5-4f79-bb1f-e3e957363cf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0 - Introduction</vt:lpstr>
      <vt:lpstr>1.1 - Activité Portuaire</vt:lpstr>
      <vt:lpstr>1.2 - Activité Domaniale</vt:lpstr>
      <vt:lpstr>2 - CEP Global </vt:lpstr>
      <vt:lpstr>3.1 - PPI € constants</vt:lpstr>
      <vt:lpstr>3.2 - PPI € courants</vt:lpstr>
      <vt:lpstr>4 - Plan de Financements</vt:lpstr>
      <vt:lpstr>5 - Détail formulaires</vt:lpstr>
      <vt:lpstr>6 - Flux Concédant</vt:lpstr>
      <vt:lpstr>'0 - Introduction'!Zone_d_impression</vt:lpstr>
      <vt:lpstr>'1.2 - Activité Domaniale'!Zone_d_impression</vt:lpstr>
      <vt:lpstr>'2 - CEP Global '!Zone_d_impression</vt:lpstr>
      <vt:lpstr>'3.1 - PPI € constants'!Zone_d_impression</vt:lpstr>
      <vt:lpstr>'3.2 - PPI € courants'!Zone_d_impression</vt:lpstr>
      <vt:lpstr>'4 - Plan de Financements'!Zone_d_impression</vt:lpstr>
      <vt:lpstr>'5 - Détail formulaires'!Zone_d_impression</vt:lpstr>
      <vt:lpstr>'6 - Flux Concédant'!Zone_d_impression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VNF</dc:creator>
  <cp:keywords/>
  <dc:description/>
  <cp:lastModifiedBy>AD ASTRA ADVISORY</cp:lastModifiedBy>
  <cp:revision/>
  <dcterms:created xsi:type="dcterms:W3CDTF">2024-09-16T09:43:52Z</dcterms:created>
  <dcterms:modified xsi:type="dcterms:W3CDTF">2026-08-27T09:14:46Z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0x010100A520CAB80A83A94DA59C22AF15000CB3</vt:lpwstr>
  </property>
  <property fmtid="{D5CDD505-2E9C-101B-9397-08002B2CF9AE}" pid="3" name="MediaServiceImageTags">
    <vt:lpwstr/>
  </property>
  <property fmtid="{D5CDD505-2E9C-101B-9397-08002B2CF9AE}" pid="4" name="MSIP_Label_6b40d2ee-99f8-4a27-95b4-81fdb6e4c662_Enabled">
    <vt:lpwstr>true</vt:lpwstr>
  </property>
  <property fmtid="{D5CDD505-2E9C-101B-9397-08002B2CF9AE}" pid="5" name="MSIP_Label_6b40d2ee-99f8-4a27-95b4-81fdb6e4c662_SetDate">
    <vt:lpwstr>2026-04-17T12:43:46Z</vt:lpwstr>
  </property>
  <property fmtid="{D5CDD505-2E9C-101B-9397-08002B2CF9AE}" pid="6" name="MSIP_Label_6b40d2ee-99f8-4a27-95b4-81fdb6e4c662_Method">
    <vt:lpwstr>Standard</vt:lpwstr>
  </property>
  <property fmtid="{D5CDD505-2E9C-101B-9397-08002B2CF9AE}" pid="7" name="MSIP_Label_6b40d2ee-99f8-4a27-95b4-81fdb6e4c662_Name">
    <vt:lpwstr>C1 - Restreint (usage interne seulement)</vt:lpwstr>
  </property>
  <property fmtid="{D5CDD505-2E9C-101B-9397-08002B2CF9AE}" pid="8" name="MSIP_Label_6b40d2ee-99f8-4a27-95b4-81fdb6e4c662_SiteId">
    <vt:lpwstr>bb948182-0852-4388-a948-98f0c3dfb67f</vt:lpwstr>
  </property>
  <property fmtid="{D5CDD505-2E9C-101B-9397-08002B2CF9AE}" pid="9" name="MSIP_Label_6b40d2ee-99f8-4a27-95b4-81fdb6e4c662_ActionId">
    <vt:lpwstr>b4e891be-684b-49c7-855c-69d20e33ab6f</vt:lpwstr>
  </property>
  <property fmtid="{D5CDD505-2E9C-101B-9397-08002B2CF9AE}" pid="10" name="MSIP_Label_6b40d2ee-99f8-4a27-95b4-81fdb6e4c662_ContentBits">
    <vt:lpwstr>2</vt:lpwstr>
  </property>
  <property fmtid="{D5CDD505-2E9C-101B-9397-08002B2CF9AE}" pid="11" name="MSIP_Label_6b40d2ee-99f8-4a27-95b4-81fdb6e4c662_Tag">
    <vt:lpwstr>10, 3, 0, 1</vt:lpwstr>
  </property>
</Properties>
</file>