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035 - AO ENDOSCOPIE\1 - DCE\RC\"/>
    </mc:Choice>
  </mc:AlternateContent>
  <bookViews>
    <workbookView xWindow="0" yWindow="0" windowWidth="23040" windowHeight="8610"/>
  </bookViews>
  <sheets>
    <sheet name="Feuil1" sheetId="1" r:id="rId1"/>
  </sheets>
  <definedNames>
    <definedName name="_xlnm._FilterDatabase" localSheetId="0" hidden="1">Feuil1!$A$9:$O$155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3" i="1" l="1"/>
  <c r="N89" i="1"/>
  <c r="N79" i="1"/>
  <c r="N78" i="1"/>
  <c r="N77" i="1"/>
  <c r="O17" i="1" l="1"/>
  <c r="O20" i="1" l="1"/>
  <c r="N154" i="1" l="1"/>
  <c r="O154" i="1" s="1"/>
  <c r="N152" i="1"/>
  <c r="O152" i="1" s="1"/>
  <c r="N150" i="1"/>
  <c r="O150" i="1" s="1"/>
  <c r="N149" i="1"/>
  <c r="O149" i="1" s="1"/>
  <c r="N125" i="1"/>
  <c r="O125" i="1" s="1"/>
  <c r="N123" i="1"/>
  <c r="O123" i="1" s="1"/>
  <c r="N121" i="1"/>
  <c r="O121" i="1" s="1"/>
  <c r="N119" i="1"/>
  <c r="O119" i="1" s="1"/>
  <c r="N117" i="1"/>
  <c r="O117" i="1" s="1"/>
  <c r="N115" i="1"/>
  <c r="O115" i="1" s="1"/>
  <c r="N109" i="1"/>
  <c r="O109" i="1" s="1"/>
  <c r="N107" i="1"/>
  <c r="O107" i="1" s="1"/>
  <c r="N105" i="1"/>
  <c r="O105" i="1" s="1"/>
  <c r="N131" i="1"/>
  <c r="O131" i="1" s="1"/>
  <c r="N129" i="1"/>
  <c r="O129" i="1" s="1"/>
  <c r="N127" i="1"/>
  <c r="O127" i="1" s="1"/>
  <c r="N113" i="1"/>
  <c r="O113" i="1" s="1"/>
  <c r="N111" i="1"/>
  <c r="O111" i="1" s="1"/>
  <c r="N103" i="1"/>
  <c r="O103" i="1" s="1"/>
  <c r="N102" i="1"/>
  <c r="O102" i="1" s="1"/>
  <c r="N148" i="1" l="1"/>
  <c r="N147" i="1"/>
  <c r="N146" i="1"/>
  <c r="N145" i="1"/>
  <c r="O145" i="1" s="1"/>
  <c r="N144" i="1"/>
  <c r="O144" i="1" s="1"/>
  <c r="N143" i="1"/>
  <c r="N142" i="1"/>
  <c r="N141" i="1"/>
  <c r="N140" i="1"/>
  <c r="N139" i="1"/>
  <c r="O139" i="1" s="1"/>
  <c r="N138" i="1"/>
  <c r="O138" i="1" s="1"/>
  <c r="N137" i="1"/>
  <c r="O137" i="1" s="1"/>
  <c r="N136" i="1"/>
  <c r="O136" i="1" s="1"/>
  <c r="N135" i="1"/>
  <c r="N101" i="1"/>
  <c r="O101" i="1" s="1"/>
  <c r="N100" i="1"/>
  <c r="O100" i="1" s="1"/>
  <c r="N99" i="1"/>
  <c r="O99" i="1" s="1"/>
  <c r="N98" i="1"/>
  <c r="N97" i="1"/>
  <c r="N96" i="1"/>
  <c r="N95" i="1"/>
  <c r="O95" i="1" s="1"/>
  <c r="N94" i="1"/>
  <c r="O94" i="1" s="1"/>
  <c r="N92" i="1"/>
  <c r="N91" i="1"/>
  <c r="N90" i="1"/>
  <c r="O90" i="1" s="1"/>
  <c r="N88" i="1"/>
  <c r="N87" i="1"/>
  <c r="N86" i="1"/>
  <c r="O86" i="1" s="1"/>
  <c r="N85" i="1"/>
  <c r="O85" i="1" s="1"/>
  <c r="N84" i="1"/>
  <c r="O84" i="1" s="1"/>
  <c r="N83" i="1"/>
  <c r="N82" i="1"/>
  <c r="N81" i="1"/>
  <c r="O81" i="1" s="1"/>
  <c r="N80" i="1"/>
  <c r="O80" i="1" s="1"/>
  <c r="N76" i="1"/>
  <c r="N75" i="1"/>
  <c r="N74" i="1"/>
  <c r="N73" i="1"/>
  <c r="N72" i="1"/>
  <c r="N71" i="1"/>
  <c r="O71" i="1" s="1"/>
  <c r="N68" i="1"/>
  <c r="O68" i="1" s="1"/>
  <c r="N67" i="1"/>
  <c r="O67" i="1" s="1"/>
  <c r="N66" i="1"/>
  <c r="O66" i="1" s="1"/>
  <c r="N65" i="1"/>
  <c r="O65" i="1" s="1"/>
  <c r="N64" i="1"/>
  <c r="N63" i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N52" i="1"/>
  <c r="N51" i="1"/>
  <c r="O51" i="1" s="1"/>
  <c r="N50" i="1"/>
  <c r="N49" i="1"/>
  <c r="N48" i="1"/>
  <c r="N47" i="1"/>
  <c r="N46" i="1"/>
  <c r="O46" i="1" s="1"/>
  <c r="N45" i="1"/>
  <c r="N44" i="1"/>
  <c r="N43" i="1"/>
  <c r="O43" i="1" s="1"/>
  <c r="N42" i="1"/>
  <c r="N41" i="1"/>
  <c r="N40" i="1"/>
  <c r="O40" i="1" s="1"/>
  <c r="N39" i="1"/>
  <c r="N38" i="1"/>
  <c r="N37" i="1"/>
  <c r="O37" i="1" s="1"/>
  <c r="N34" i="1"/>
  <c r="N33" i="1"/>
  <c r="N32" i="1"/>
  <c r="O32" i="1" s="1"/>
  <c r="N31" i="1"/>
  <c r="N30" i="1"/>
  <c r="N29" i="1"/>
  <c r="O29" i="1" s="1"/>
  <c r="N28" i="1"/>
  <c r="N27" i="1"/>
  <c r="N26" i="1"/>
  <c r="N25" i="1"/>
  <c r="N14" i="1"/>
  <c r="N13" i="1"/>
  <c r="N12" i="1"/>
  <c r="O12" i="1" s="1"/>
  <c r="N11" i="1"/>
  <c r="O38" i="1" l="1"/>
  <c r="O142" i="1"/>
  <c r="O146" i="1"/>
  <c r="O25" i="1"/>
  <c r="O91" i="1"/>
  <c r="O87" i="1"/>
  <c r="O33" i="1"/>
  <c r="O72" i="1"/>
  <c r="O47" i="1"/>
  <c r="O63" i="1"/>
  <c r="O82" i="1"/>
  <c r="O96" i="1"/>
  <c r="O30" i="1"/>
  <c r="O44" i="1"/>
  <c r="O52" i="1"/>
  <c r="O13" i="1"/>
  <c r="O27" i="1"/>
  <c r="O41" i="1"/>
  <c r="O49" i="1"/>
  <c r="O140" i="1"/>
  <c r="O135" i="1"/>
  <c r="N155" i="1"/>
  <c r="O11" i="1"/>
  <c r="N133" i="1"/>
  <c r="O155" i="1" l="1"/>
  <c r="O133" i="1"/>
  <c r="S10" i="1" s="1"/>
  <c r="R10" i="1"/>
</calcChain>
</file>

<file path=xl/sharedStrings.xml><?xml version="1.0" encoding="utf-8"?>
<sst xmlns="http://schemas.openxmlformats.org/spreadsheetml/2006/main" count="1155" uniqueCount="322">
  <si>
    <t xml:space="preserve">DETAILS QUANTITATIFS ESTIMATIFS - ALLOTISSEMENT </t>
  </si>
  <si>
    <t xml:space="preserve">N° LOT </t>
  </si>
  <si>
    <t>N° SOUS LOT</t>
  </si>
  <si>
    <t>DOMAINE</t>
  </si>
  <si>
    <t>Catégorie</t>
  </si>
  <si>
    <t>Sous catégorie</t>
  </si>
  <si>
    <t>QUANTITES  ANNUELLES ESTIMEES</t>
  </si>
  <si>
    <t>ATTRIBUTION</t>
  </si>
  <si>
    <t>SPECIMENS
DEMANDES</t>
  </si>
  <si>
    <t>ESSAIS</t>
  </si>
  <si>
    <t>MONTANTS HT ANNUELS ESTIMATIFS PAR LOTS</t>
  </si>
  <si>
    <t xml:space="preserve">MONTANTS HT ESTIMATIFS / 4 ANS </t>
  </si>
  <si>
    <t xml:space="preserve">MONTANTS HT MAXIMUM SUR 4 ANS </t>
  </si>
  <si>
    <t>ENDOSCOPIE DIGESTIVE</t>
  </si>
  <si>
    <t>ACCESSOIRE</t>
  </si>
  <si>
    <t>BLOQUEUR GUIDE</t>
  </si>
  <si>
    <t>ENDOSCOPIE DIGESTIVE - ACCESSOIRE - CPRE - DISPOSITIF DE VERROUILLAGE DE GUIDE</t>
  </si>
  <si>
    <t>MONO</t>
  </si>
  <si>
    <t>OUI</t>
  </si>
  <si>
    <t>CAPUCHON</t>
  </si>
  <si>
    <t xml:space="preserve">ENDOSCOPIE DIGESTIVE - ACCESSOIRE - CAPUCHON DE PROTECTION POUR ENDOSCOPE </t>
  </si>
  <si>
    <t xml:space="preserve">EMBOUT DISTAL </t>
  </si>
  <si>
    <t xml:space="preserve">ENDOSCOPIE DIGESTIVE - ACCESSOIRE - DISSECTION SOUS-MUQUEUSE - EMBOUT DISTAL SOUPLE POUR ENDOSCOPES - COMPATIBLE AVEC LES ENDOSCOPES OLYMPUS </t>
  </si>
  <si>
    <t xml:space="preserve">EMBOUT DISTAL DIAMETRE EXTERNE 11.35MM </t>
  </si>
  <si>
    <t xml:space="preserve">COMPLEMENT DE GAMME - EMBOUT DISTAL DE DIAMETRE EXTERNE 11.8MM A 18.1MM </t>
  </si>
  <si>
    <t>BIOPSIE PRELEVEMENT</t>
  </si>
  <si>
    <t>BROSSE CYTOLOGIE ANALE</t>
  </si>
  <si>
    <t xml:space="preserve">DIGESTIF - PRELEVEMENT - BROSSE POUR CYTOLOGIE ANALE  </t>
  </si>
  <si>
    <t>BROSSE DE PRELEVEMENT STERILE</t>
  </si>
  <si>
    <t>AIG PONCTION CYTOLOGIE</t>
  </si>
  <si>
    <t>ENDOSCOPIE DIGESTIVE - BIOPSIE PAR ASPIRATION - AIGUILLE DE PONCTION SOUS ECHO ENDOSCOPIE - EXTREMITE FLEXIBLE EN NITINOL - POUR CYTOLOGIE (FNA)</t>
  </si>
  <si>
    <t>AIGUILLE DIAMETRE G19 - LONGUEUR EXTENSIBLE DE 0 A 8CM</t>
  </si>
  <si>
    <t>ENDOSCOPIE DIGESTIVE - BIOPSIE PAR ASPIRATION - AIGUILLE DE PONCTION SOUS ECHO ENDOSCOPIE - POUR CYTOLOGIE (FNA)</t>
  </si>
  <si>
    <t>AIGUILLE DIAMETRE G22 - LONGUEUR EXTENSIBLE DE 0 A 8CM</t>
  </si>
  <si>
    <t>AIG PONCTION HISTOLOGIE</t>
  </si>
  <si>
    <t>ENDOSCOPIE DIGESTIVE - BIOPSIE - AIGUILLE DE PONCTION SOUS ECHO ENDOSCOPIE - POUR HISTOLOGIE (FNB) - AIGUILLE DE TYPE FRANSEEN</t>
  </si>
  <si>
    <t>BROSSE CYTOLOGIE BILIAIRE</t>
  </si>
  <si>
    <t>ENDOSCOPIE DIGESTIVE - PRELEVEMENT- CPRE - BROSSE POUR CYTOLOGIE BILIAIRE - COMPATIBLE FIL GUIDE D.035</t>
  </si>
  <si>
    <t>PINCE BIOPSIE DIG</t>
  </si>
  <si>
    <t xml:space="preserve">ENDOSCOPIE DIGESTIVE - BIOPSIE - PINCE A BIOPSIE ENDOSCOPIQUE DIGESTIVE ADULTE  </t>
  </si>
  <si>
    <t>GAINE TEFLONNEE - CUILLERES A MORS CRANTES - AVEC DARD - POUR CANAL OPERATEUR 2.8MM - LONGUEUR 230CM MINIMUM</t>
  </si>
  <si>
    <t xml:space="preserve">ENDOSCOPIE DIGESTIVE - BIOPSIE - PINCE A BIOPSIE ENDOSCOPIQUE DIGESTIVE PEDIATRIQUE </t>
  </si>
  <si>
    <t xml:space="preserve">GAINE TEFLONNEE - CUILLERES A MORS CRANTES - SANS DARD - POUR CANAL OPERATEUR 2.0MM - </t>
  </si>
  <si>
    <t>DILATATION</t>
  </si>
  <si>
    <t>CATHETER DILATATION 3 DIAMETRES</t>
  </si>
  <si>
    <t>BALLONNET DIAMETRE 10-11-12MM - POUR CANAL OPERATEUR 2.8MM ET 3.2MM  - LONGUEUR DU CATHETER 180CM ET 240CM</t>
  </si>
  <si>
    <t>COMPLEMENT DE GAMME - BALLONNET DE DIAMETRE 6-7-8MM A 18-19-20MM - POUR CANAL OPERATEUR 2.8MM ET 3.2MM  - LONGUEUR 180CM ET 240CM</t>
  </si>
  <si>
    <t>CATHETER DILATATION ACHALASIE</t>
  </si>
  <si>
    <t xml:space="preserve">ENDOSCOPIE DIGESTIVE - DILATATION - CATHETER A BALLONNET POUR ACHALASIE - </t>
  </si>
  <si>
    <t>BALLONNET DIAMETRE 30MM</t>
  </si>
  <si>
    <t>BALLONNET DIAMETRE 35MM</t>
  </si>
  <si>
    <t>BALLONNET DIAMETRE D40MM</t>
  </si>
  <si>
    <t>CATHETER DILATATION BILIAIRE</t>
  </si>
  <si>
    <t xml:space="preserve">ENDOSCOPIE DIGESTIVE - DILATATION - CPRE-  CATHETER DE DILATATION DES VOIES BILIAIRES </t>
  </si>
  <si>
    <t>BALLONNET DIAMETRE 8MM -  LONGUEUR BALLONNET 4CM - LONGUEUR CATHETER 180CM - COMPATIBLE FIL GUIDE D.035</t>
  </si>
  <si>
    <t>COMPLEMENT DE GAMME - BALLONNET DIAMETRE 4MM ET 6MM - LONGUEUR BALLONNET 4CM - LONGUEUR CATHETER 180CM - COMPATIBLE FIL GUIDE D.035</t>
  </si>
  <si>
    <t>SERINGUE INFLATION</t>
  </si>
  <si>
    <t xml:space="preserve">ENDOSCOPIE DIGESTIVE - DILATATION - SYSTÈME D'INFLATION A VIS </t>
  </si>
  <si>
    <t>VOLUME 30ML A 40ML</t>
  </si>
  <si>
    <t>DRAINAGE</t>
  </si>
  <si>
    <t>DRAINAGE NASOBILIAIRE</t>
  </si>
  <si>
    <t>ENDOSCOPIE DIGESTIVE - DRAINAGE - DRAINAGE NASO-BILIAIRE - CATHETER DE DRAINAGE TYPE NAGARAJA - PIGTAIL - 5 ORIFICES LATERAUX</t>
  </si>
  <si>
    <t>DIAMETRE 8.5F - LONGUEUR 250CM</t>
  </si>
  <si>
    <t>COMPLEMENT DE GAMME - CATHETER DE DIAMETRE 5F A 7F - LONGUEUR 250CM</t>
  </si>
  <si>
    <t>EXPLO FONCTIONELLE</t>
  </si>
  <si>
    <t>SONDE DE PHMETRIE</t>
  </si>
  <si>
    <t xml:space="preserve">DIGESTIF - EXPLORATIONS FONCTIONNELLES - MESURE DU pH - SONDE DE PH METRIE </t>
  </si>
  <si>
    <t>SONDE  1 VOIE - LONGUEUR 180CM</t>
  </si>
  <si>
    <t>OVERTUBE</t>
  </si>
  <si>
    <t>ENDOSCOPIE DIGESTIVE - EXPLORATIONS FONCTIONNELLES - OVERTUBE POUR DIVERTICULE DE ZENKER</t>
  </si>
  <si>
    <t>DIAMETRE INTERNE 16MM - LONGUEUR 30CM</t>
  </si>
  <si>
    <t>EXTRACTION</t>
  </si>
  <si>
    <t>ANSE A FILET</t>
  </si>
  <si>
    <t xml:space="preserve">ENDOSCOPIE DIGESTIVE - EXTRACTION - RECUPERATION DE CORPS ETRANGER - ANSE A FILET </t>
  </si>
  <si>
    <t>ANSE ROTATIVE - DIAMETRE 30MM - LONGUEUR 230CM - CANAL OPERATEUR 2.8MM</t>
  </si>
  <si>
    <t>EXTRACTEUR ENDOPROTHESE</t>
  </si>
  <si>
    <t xml:space="preserve">ENDOSCOPIE DIGESTIVE - EXTRACTION - EXTRACTEUR D'ENDOPROTHESE DES VOIES BILIAIRES ET PANCREATIQUES - EXTRACTEUR TYPE SOEHENDRA </t>
  </si>
  <si>
    <t>DIAMETRE 7F - LONGUEUR 180CM</t>
  </si>
  <si>
    <t>DIAMETRE 10F - LONGUEUR 180CM</t>
  </si>
  <si>
    <t>EXTRACTION CALCULS BILIAIRES</t>
  </si>
  <si>
    <t xml:space="preserve">ENDOSCOPIE DIGESTIVE - EXTRACTION - CPRE-BALLONNET D'EXTRACTION DE CALCULS BILAIRES - TRIPLE LUMIERE - MULTI DIAMETRE </t>
  </si>
  <si>
    <t>DIAMETRE 12-15MM - COMPATIBLE FIL GUIDE D.035 - OPACIFICATION EN AVAL DU BALLONNET</t>
  </si>
  <si>
    <t>PANIER EXTRACTION (DORMIA)</t>
  </si>
  <si>
    <t>ENDOSCOPIE DIGESTIVE- EXTRACTION - CPRE - PANIER D'EXTRACTION DE CALCULS BILIAIRES - AVEC FONCTION DE LITHOTRIPSIE</t>
  </si>
  <si>
    <t xml:space="preserve">PANIER D'EXTRACTION - DIMENSIONS PANIER: 2CMX4CM - CATHETER LONGUEUR 230CM </t>
  </si>
  <si>
    <t>POIGNEE DE LITHOTRIPSIE REUTILISABLE COMPATIBLE PANIER D'EXTRACTION</t>
  </si>
  <si>
    <t>PINCE RETRAIT</t>
  </si>
  <si>
    <t>ENDOSCOPIE DIGESTIVE - EXTRACTION - PINCE DE RETRAIT DE CORPS ETRANGERS</t>
  </si>
  <si>
    <t>LONGUEUR 230CM - CANAL OPERATEUR 2.8MM</t>
  </si>
  <si>
    <t>SPHINCTEROTOME</t>
  </si>
  <si>
    <t>ENDOSCOPIE DIGESTIVE- DISSECTION - CPRE - SPHINCTEROTOME NON PRECHARGE - TRIPLE LUMIERE  - FIL DE COUPE ORIENTABLE</t>
  </si>
  <si>
    <t>DIAMETRE EXTREMITE DISTALE 4.4F - FIL DE COUPE LONGUEUR 30MM - CATHETER LONGUEUR 200CM - COMPATIBLE FIL GUIDE D.035</t>
  </si>
  <si>
    <t>ENDOSCOPIE DIGESTIVE- DISSECTION - CPRE - SPHINCTEROTOME NON PRECHARGE - SPHINCTEROTOME TRIPLE LUMIERE  - FIL DE COUPE ORIENTABLE</t>
  </si>
  <si>
    <t>COMPLEMENT DE GAMME - DIAMETRE EXTREMITE DISTALE 3.9F - LONGUEUR FIL DE COUPE 20MM - CATHETER LONGUEUR 200CM - COMPATIBLE FIL GUIDE D.025</t>
  </si>
  <si>
    <t>ENDOSCOPIE DIGESTIVE- DISSECTION - CPRE - SPHINCTEROTOME - INFUNDIBULOTOME TRIPLE LUMIERE - NON PRECHARGE</t>
  </si>
  <si>
    <t>DIAMETRE DE L'EXTREMITE DISTALE 5F - LONGUEUR FIL DE COUPE 4-6MM - SUR FIL GUIDE</t>
  </si>
  <si>
    <t>GUIDE</t>
  </si>
  <si>
    <t>FIL GUIDE</t>
  </si>
  <si>
    <t xml:space="preserve">ENDOSCOPIE DIGESTIVE - FIL GUIDE - FIL GUIDE STANDARD - DIAMETRE D.025 - EXTREMITE HYDROPHILE DE 5CM </t>
  </si>
  <si>
    <t>ENDOSCOPIE DIGESTIVE - FIL GUIDE - FIL GUIDE STANDARD ET FIL GUIDE RIGIDE - DIAMETRE D.035 - EXTREMITE HYDROPHILE DE 5CM ET 10CM</t>
  </si>
  <si>
    <t>LONGUEUR 450CM - EXTREMITE DROITE - RIGIDITE STANDARD - EXTREMITE HYDROPHILE 5CM</t>
  </si>
  <si>
    <t>COMPLEMENT DE GAMME - LONGUEUR 260CM A 480CM - EXTREMITE DROITE ET ANGULEE - RIGIDITE STANDARD ET FERME</t>
  </si>
  <si>
    <t>FIL GUIDE D.038</t>
  </si>
  <si>
    <t>ENDOSCOPIE DIGESTIVE - FIL GUIDE - FIL GUIDE RIGIDE - DIAMETRE D.038</t>
  </si>
  <si>
    <t>LONGUEUR 260CM - EXTREMITE DROITE - RIGIDITE FERME</t>
  </si>
  <si>
    <t>HEMOSTASE</t>
  </si>
  <si>
    <t>AIG SCLEROSE</t>
  </si>
  <si>
    <t>ENDOSCOPIE DIGESTIVE - HEMOSTASE CHIMIQUE            - AIGUILLE D'INJECTION POUR SCLEROSE SOUS ENDOSCOPIE</t>
  </si>
  <si>
    <t>AIGUILLE G25 - LONGUEUR AIGUILLE: 4MM - LONGUEUR TOTALE 230CM MINIMUM</t>
  </si>
  <si>
    <t>ENDOSCOPIE DIGESTIVE - HEMOSTASE CHIMIQUE -AIGUILLE D'INJECTION POUR SCLEROSE SOUS ENDOSCOPIE</t>
  </si>
  <si>
    <t>COMPLEMENT DE GAMME - AIGUILLE G23 - LONGUEUR AIGUILLE: 4MM - LONGUEUR TOTALE 230CM MINIMUM</t>
  </si>
  <si>
    <t xml:space="preserve">ENDOSCOPIE DIGESTIVE - HEMOSTASE CHIMIQUE -AIGUILLE D'INJECTION POUR SCLEROSE SOUS ENDOSCOPIE - GAINE RENFORCEE ANTI-PLICATURE </t>
  </si>
  <si>
    <t xml:space="preserve"> LONGUEUR TOTALE 230CM MINIMUM</t>
  </si>
  <si>
    <t>POUDRE</t>
  </si>
  <si>
    <t>ENDOSCOPIE DIGESTIVE - HEMOSTASE CHIMIQUE - POUDRE D'ORIGINE MINERALE</t>
  </si>
  <si>
    <t>AVEC SYSTÈME D'APPLICATION - DIAMETRE CATHETER 7F - LONGUEUR CATHETER 220CM - POUR CANAL OPERATEUR 2.8MM</t>
  </si>
  <si>
    <t>CLIP 9MM</t>
  </si>
  <si>
    <t>ENDOSCOPIE DIGESTIVE - HEMOSTASE MECANIQUE - CLIP PREMONTE REPOSITIONNABLE ET ROTATIF - OUVERTURE DE CLIP DE 9MM</t>
  </si>
  <si>
    <t>LONGUEUR 270CM - CANAL OPERATEUR 2.8MM</t>
  </si>
  <si>
    <t xml:space="preserve">CLIP 11MM </t>
  </si>
  <si>
    <t>ENDOSCOPIE DIGESTIVE - HEMOSTASE MECANIQUE - CLIP PREMONTE REPOSITIONNABLE ET ROTATIF - OUVERTURE DE CLIP DE 11MM</t>
  </si>
  <si>
    <t xml:space="preserve">CLIP 17MM </t>
  </si>
  <si>
    <t>ENDOSCOPIE DIGESTIVE - HEMOSTASE MECANIQUE - CLIP PREMONTE REPOSITIONNABLE ET ROTATIF - OUVERTURE DE CLIP DE 16MM MINIMUM</t>
  </si>
  <si>
    <t>CLIP RECHARGEABLE</t>
  </si>
  <si>
    <t>LIGAT OESO SS LATEX</t>
  </si>
  <si>
    <t>ENDOSCOPIE DIGESTIVE-  HEMOSTASE MECANIQUE -LIGATURES POUR VARICES OESOPHAGIENNES STERILES POUR ENDOSCOPE</t>
  </si>
  <si>
    <t>LIGATURES OESOPHAGIENNES STERILES POUR ENDOSCOPE FUJI - SANS LATEX - QUANTITE EXPRIMEE EN CHARGEUR</t>
  </si>
  <si>
    <t>LIGAT OESO</t>
  </si>
  <si>
    <t>ENDOSCOPIE DIGESTIVE - HEMOSTASE MECANIQUE -LIGATURES POUR VARICES OESOPHAGIENNES STERILES POUR ENDOSCOPE</t>
  </si>
  <si>
    <t>LIGATURES OESOPHAGIENNES POUR ENDOSCOPE FUJI et OLYMPUS - QUANTITE EXPRIMEE EN CHARGEUR</t>
  </si>
  <si>
    <t>LIGATURE PRE MONTEE</t>
  </si>
  <si>
    <t>ENDOSCOPIE DIGESTIVE - HEMOSTASE MECANIQUE - POLYPECTOMIE - SYSTÈME DE POSE DE LIGATURE DE POLYPE</t>
  </si>
  <si>
    <t>BOUCLE PREMONTEE - LONGUEUR 230CM - CANAL OPERATEUR 2.8MM</t>
  </si>
  <si>
    <t>PINCE HEMOST. ROTATIVE</t>
  </si>
  <si>
    <t>ENDOSCOPIE DIGESTIVE - HEMOSTASE MECANIQUE - PINCE HEMOSTATIQUE A MORS ROTATIF</t>
  </si>
  <si>
    <t>OUVERTURE DES MORS 5MM - LONGUEUR TOTALE 165CM - POUR CANAL OPERATEUR 2.8MM</t>
  </si>
  <si>
    <t>OUVERTURE DES MORS 4MM - LONGUEUR TOTALE 230CM - POUR CANAL OPERATEUR 3.2MM</t>
  </si>
  <si>
    <t>NASO-ENTERALE</t>
  </si>
  <si>
    <t>NASO-JEJUNALE LESTEE</t>
  </si>
  <si>
    <t>ENDOSCOPIE DIGESTIVE - NUTRITION ENTERALE - SONDE D'ALIMENTATION NASO-JEJUNALE ENFIT</t>
  </si>
  <si>
    <t>SONDE CH12 LESTEE - 150CM - AVEC FIL GUIDE DE 350CM</t>
  </si>
  <si>
    <t>NASO-JEJUNALE NON LESTEE</t>
  </si>
  <si>
    <t>DIAMETRE CH08 - LONGUEUR 270CM - NON LESTEE - POSITIONNABLE PAR CANAL OPERATEUR 2.8MM</t>
  </si>
  <si>
    <t>ENDOSCOPIE DIGESTIVE - NUTRITION ENTERALE - SONDE D'ALIMENTATION NASO-JEJUNALE ENFIT 3 VOIES PERMETTANT ASPIRATION ET LAVAGE</t>
  </si>
  <si>
    <t>CH16 - LONGUEUR 150CM - AVEC ŒILLETS GASTRIQUES</t>
  </si>
  <si>
    <t>NUTRITION ENTERALE</t>
  </si>
  <si>
    <t>KIT CREATION GPE PULL</t>
  </si>
  <si>
    <t>ENDOSCOPIE DIGESTIVE - NUTRITION ENTERALE - GASTROSTOMIE PERCUTANEE ENDOSCOPIQUE - KIT POUR CREATION DE LA GASTROSTOMIE - ENFIT</t>
  </si>
  <si>
    <t>TECHNIQUE PULL - KIT AVEC SONDE DE 16F</t>
  </si>
  <si>
    <t>KIT CREATION GPE PUSH</t>
  </si>
  <si>
    <t xml:space="preserve">TECHNIQUE PUSH OU INTRODUCER </t>
  </si>
  <si>
    <t>KIT DE REMPLACEMENT</t>
  </si>
  <si>
    <t>ENDOSCOPIE DIGESTIVE - NUTRITION ENTERALE -GASTROSTOMIE PERCUTANEE ENDOSCOPIQUE - KIT DE REMPLACEMENT, SONDES A BALLONNET, BOUTONS ET ACCESSOIRES</t>
  </si>
  <si>
    <t>SONDE DE GASTROSTOMIE</t>
  </si>
  <si>
    <t>SONDE GASTRO-JEJUNALE</t>
  </si>
  <si>
    <t>ACCESSOIRES GASTROSTOMIE</t>
  </si>
  <si>
    <t>ACCESSOIRES DE GASTROSTOMIE - RACCORDS Y ENFIT ET INSTRUMENT DE MESURE DE LA STOMIE</t>
  </si>
  <si>
    <t>SONDE GASTRO JEJUNALE</t>
  </si>
  <si>
    <t>ENDOSCOPIE DIGESTIVE - NUTRITION ENTERALE-GASTROSTOMIE PERCUTANEE ENDOSCOPIQUE - SONDE A BALLONNET EN SILICONE</t>
  </si>
  <si>
    <t>SONDE DE GASTROSTOMIE CH10 - LONGUEUR 20CM</t>
  </si>
  <si>
    <t>KIT JEJUNO CHIRURGICAL</t>
  </si>
  <si>
    <t>ENDOSCOPIE DIGESTIVE - NUTRITION ENTERALE-JEJUNOSTOMIE PERCUTANEE CHIRURGICALE - KIT DE JEJUNOSTOMIE</t>
  </si>
  <si>
    <t>SONDE CH08 - LONGUEUR 80CM</t>
  </si>
  <si>
    <t>OPACIFICATION</t>
  </si>
  <si>
    <t>KT OPACIFICATION 3V</t>
  </si>
  <si>
    <t>ENDOSCOPIE DIGESTIVE - OPACIFICATION - CPRE- CATHETER D'OPACIFICATION A TROIS LUMIERES - EXTREMITE DISTALE CONIQUE EFFILEE</t>
  </si>
  <si>
    <t>DIAMETRE EXTREMITE 5.5F - LONGUEUR 210CM - ACCEPTANT UN FIL GUIDE D.035</t>
  </si>
  <si>
    <t>DIAMETRE EXTREMITE 4.8F - LONGUEUR 210CM - ACCEPTANT UN FIL GUIDE D.035</t>
  </si>
  <si>
    <t>PULVERISATION</t>
  </si>
  <si>
    <t>KT PULVERISATION MUQUEUSE</t>
  </si>
  <si>
    <t>ENDOSCOPIE DIGESTIVE - PULVERISATION DE LA MUQUEUSE INTESTINALE - CATHETER DE PULVERISATION POUR COLORATION DE LA MUQUEUSE DIGESTIVE</t>
  </si>
  <si>
    <t>DIAMETRE 7F - LONGUEUR 240CM</t>
  </si>
  <si>
    <t>RESECTION</t>
  </si>
  <si>
    <t>ANSE FROIDE</t>
  </si>
  <si>
    <t>ENDOSCOPIE DIGESTIVE - RESECTION - ANSE FROIDE POUR POLYPECTOMIE</t>
  </si>
  <si>
    <t xml:space="preserve">ANSE DE LONGUEUR 230CM - POUR CANAL OPERATEUR DE 2.8MM </t>
  </si>
  <si>
    <t>ANSE MUCOSECTOMIE TRESSEE</t>
  </si>
  <si>
    <t>ENDOSCOPIE DIGESTIVE - RESECTION - ANSE DIATHERMIQUE POUR MUCOSECTOMIE - TRESSEE - OVALE</t>
  </si>
  <si>
    <t>ANSE DIAMETRE 20MM - LONGUEUR 230CM</t>
  </si>
  <si>
    <t>ANSE POLYPECTOMIE MONOBRIN</t>
  </si>
  <si>
    <t>ENDOSCOPIE DIGESTIVE - RESECTION - ANSE DIATHERMIQUE POUR POLYPECTOMIE - MONOBRIN - OVALE</t>
  </si>
  <si>
    <t>ANSE DIAMETRE 10MM - CATHETER DIAMETRE 2.4MM - LONGUEUR 230CM</t>
  </si>
  <si>
    <t>ANSE POLYPECTOMIE TORSADEE CROISSANT</t>
  </si>
  <si>
    <t>ENDOSCOPIE DIGESTIVE - RESECTION - ANSE DIATHERMIQUE POUR POLYPECTOMIE - FORME CROISSANT</t>
  </si>
  <si>
    <t xml:space="preserve">ANSE DIAMETRE 25MM - CATHETER LONGUEUR 230CM </t>
  </si>
  <si>
    <t>ANSE POLYPECTOMIE TRESSEE OVALE</t>
  </si>
  <si>
    <t>ENDOSCOPIE DIGESTIVE - RESECTION - ANSE DIATHERMIQUE POUR POLYPECTOMIE - TRESSEE - OVALE</t>
  </si>
  <si>
    <t>ANSE DIAMETRE 10MM - LONGUEUR CATHETER 230CM</t>
  </si>
  <si>
    <t>ANSE POLYPECTOMIE TRESSEE HEXAGONALE</t>
  </si>
  <si>
    <t>ENDOSCOPIE DIGESTIVE - RESECTION - ANSE DIATHERMIQUE POUR POLYPECTOMIE - TRESSEE - FORME HEXAGONALE</t>
  </si>
  <si>
    <t>ANSE DIMENSIONS 3CMX4.5CM - LONGUEUR CATHETER 230CM - POUR CANAL OPERATEUR 2.8MM</t>
  </si>
  <si>
    <t>COUTEAU</t>
  </si>
  <si>
    <t>ENDOSCOPIE DIGESTIVE - RESECTION - COUTEAU ELECTROCHIRURGICAL - EXTREMITE ARRONDIE EN CERAMIQUE PROTEGEE</t>
  </si>
  <si>
    <t>DIAMETRE EXTREMITE 2.2MM - LONGUEUR 165CM</t>
  </si>
  <si>
    <t>COUTEAU AVEC INJECTION</t>
  </si>
  <si>
    <t>ENDOSCOPIE DIGESTIVE - RESECTION - COUTEAU ELECTROCHIRURGICAL - AVEC INJECTION DIRECTE</t>
  </si>
  <si>
    <t>CYSTOTOME</t>
  </si>
  <si>
    <t>ENDOSCOPIE DIGESTIVE - RESECTION - CPRE - PONCTION KYSTE PANCREATIQUE- CYSTOTOME 6F</t>
  </si>
  <si>
    <t>LONGUEUR 180CM - POUR CANAL OPERATEUR 2.8MM</t>
  </si>
  <si>
    <t>ENDOSCOPIE DIGESTIVE - RESECTION - CPRE - PONCTION KYSTE PANCREATIQUE- CYSTOTOME 10F</t>
  </si>
  <si>
    <t>LONGUEUR 165CM - POUR CANAL OPERATEUR 3.7MM</t>
  </si>
  <si>
    <t>MUCOSECTOMIE</t>
  </si>
  <si>
    <t>ENDOSCOPIE DIGESTIVE - RESECTION - SYSTÈME DE RESECTION POUR MUCOSECTOMIE- LIGATEUR MULTIPLE AVEC ANSE</t>
  </si>
  <si>
    <t>ENDOSCOPIE PULMONAIRE</t>
  </si>
  <si>
    <t>PINCE BIOPSIE PULMO</t>
  </si>
  <si>
    <t>ENDOSCOPIE PULMONAIRE-BIOPSIE - PINCE À BIOPSIE ENDOSCOPIQUE PULMONAIRE - COMPATIBLE AVEC ENDOSCOPE OLYMPUS</t>
  </si>
  <si>
    <t xml:space="preserve">CUILLERES FENETRÉE OU NON - A MORS ALLIGATOR OU OVALE LISSE - AVEC OU SANS DARD - POUR CANAL OPÉRATEUR 2.00MM - LONGUEUR 115CM - </t>
  </si>
  <si>
    <t>AIGUILLE PONCTION</t>
  </si>
  <si>
    <t>AIGUILLE ACIER G22 - LONGUEUR 40MM - LONGUEUR UTILE 690-730MM</t>
  </si>
  <si>
    <t>ENDOSCOPIE PULMONAIRE - PONCTION SOUS ECHOENDOSCOPIE -  AIGUILLE POUR PONCTION SOUS ENDOSCOPIE COMPATIBLE AVEC ENDOSCOPE OLYMPUS</t>
  </si>
  <si>
    <t>AIGUILLE G21 - LONGUEUR 40MM - LONGUEUR UTILE 700MM</t>
  </si>
  <si>
    <t>BALLONNET</t>
  </si>
  <si>
    <t>ENDOSCOPIE PULMONAIRE - PONCTION SOUS ECHOENDOSCOPIE - BALLONNET COMPATIBLE AVEC ENDOSCOPE OLYMPUS</t>
  </si>
  <si>
    <t>PROPOSER UNE VERSION COLORÉE/NON TRANSPARENTE</t>
  </si>
  <si>
    <t>BROSSE CYTOLOGIE PULMONAIRE</t>
  </si>
  <si>
    <t>ENDOSCOPIE PULMONAIRE - PRELEVEMENT-BROSSE POUR PRÉLÈVEMENT CILIAIRE BRONCHIQUE</t>
  </si>
  <si>
    <t>BROSSE DIAMETRE 1.00MM - LONGUEUR 6MM - LONGUEUR TOTALE 1050MM - POUR CANAL OPÉRATEUR 1.2MM</t>
  </si>
  <si>
    <t>ENDOSCOPIE PULMONAIRE- PRELEVEMENT - BROSSE POUR PRÉLÈVEMENT CILIAIRE BRONCHIQUE PROTÉGÉ</t>
  </si>
  <si>
    <t>BROSSE DIAMETRE 1.8MM - LONGUEUR 1200MM - AVEC CISEAUX</t>
  </si>
  <si>
    <t>ENDOSCOPIE PULMONAIRE - PRELEVEMENT - BROSSE POUR PRÉLÈVEMENT CILIAIRE BRONCHIQUE PROTÉGÉ</t>
  </si>
  <si>
    <t>BROSSE D. 1,8MM - LONGUEUR 1800MM - AVEC CISEAUX</t>
  </si>
  <si>
    <t xml:space="preserve">ENDOSCOPIE PULMONAIRE - DILATATION - CATHÉTER DE DILATATION À BALLONNET À TRIPLE DIAMÈTRE
 </t>
  </si>
  <si>
    <t>DIAMETRE BALLONNET 10-11-12MM - LONGUEUR BALLONNET 3CM - DIAMETRE CATHÉTER 7,5F - COMPATIBLE GUIDE .035 ET CANAL OPÉRATEUR 2.8MM</t>
  </si>
  <si>
    <t>COMPLÉMENT DE GAMME - DIAMETRE BALLONNET 8-9-10MM À 18-19-20MM - LONGUEUR BALLONNET 3CM À 5,5CM - DIAMETRE CATHÉTER 7,5F - COMPATIBLE GUIDE .035 ET CANAL OPÉRATEUR 2.8MM</t>
  </si>
  <si>
    <t>SAC D'EXTRACTION</t>
  </si>
  <si>
    <t>ENDOSCOPIE PULMONAIRE - EXTRACTION - SAC A EXTRACTION DE CORPS ÉTRANGERS ET POLYPES</t>
  </si>
  <si>
    <t>PANIER DIAMÈTRE 15MM - CATHÉTER DIAMETRE 1.8MM ET LONGUEUR 120CM</t>
  </si>
  <si>
    <t xml:space="preserve">ENDOSCOPIE PULMONAIRE - FIL GUIDE POUR IMPLANTATION D’ENDOPROTHÈSES BRONCHIQUES ET PROCÉDURES EN Y
</t>
  </si>
  <si>
    <t>DIAMETRE D.035 - LONGUEUR 200CM - EXTREMITÉ RADIO OPAQUE FLEXIBLE  - PROPOSER 2 COULEURS DIFFÉRENTES DE FIL GUIDE</t>
  </si>
  <si>
    <t>ECHOENDOSCOPIE BRONCHIQUE</t>
  </si>
  <si>
    <t>ACCESSOIRES POUR MINISONDE</t>
  </si>
  <si>
    <t>BROSSE POUR PRÉLÈVEMENT CILIAIRE BRONCHIQUE PROTÉGÉ - DIAMÈTRE BROSSE 2MM - LONGUEUR BROSSE 10MM</t>
  </si>
  <si>
    <t>PINCE À BIOPSIE PULMONAIRE - CUILLÈRES FENÊTRÉES</t>
  </si>
  <si>
    <t xml:space="preserve">AIGUILLE PONCTION BRONCHIQUE G21 -LONGUEUR 20MM
 </t>
  </si>
  <si>
    <t>DMSI</t>
  </si>
  <si>
    <t>DMS</t>
  </si>
  <si>
    <t>PARTIE ENDOSCOPIE DIGESTIVE DMSI</t>
  </si>
  <si>
    <t>DMI</t>
  </si>
  <si>
    <t>TRAITEMENT OBESITE</t>
  </si>
  <si>
    <t>DMI/TRAITEMENT OBESITE - ANNEAU CALIBRATION GASTRIQUE REGLABLE - SOUPLE</t>
  </si>
  <si>
    <t>SILICONE</t>
  </si>
  <si>
    <t>OESOPHAGIEN</t>
  </si>
  <si>
    <t>Dimensions 23*100 mm (Couverture 70 mm)</t>
  </si>
  <si>
    <t xml:space="preserve">Complément de gamme </t>
  </si>
  <si>
    <t>ENTERALE</t>
  </si>
  <si>
    <t>DMI/ENDOPROTHESE ENTERALE - METALLIQUE NITINOL - COUVERTE OU NON - AUTO-EXPANSIBLE - SYSTÈME DE MISE EN PLACE A VEROUILLAGE PAR ANCRAGE</t>
  </si>
  <si>
    <t>Dimension 22*60 mm</t>
  </si>
  <si>
    <t>BILIAIRE</t>
  </si>
  <si>
    <t>DMI/ENDOPROTHESE BILIAIRE - METALLIQUE - AUTO-EXPANSIBLE - COUVERTE OU NON EN SILICONE</t>
  </si>
  <si>
    <t>Dimensions 10*60 mm</t>
  </si>
  <si>
    <t>Complément de gamme</t>
  </si>
  <si>
    <t>DMI/ENDOPROTHESE OESOPHAGIENNE - METALLIQUE NITINOL - COUVERTE SILICONE - AUTO-EXPANSIBLE</t>
  </si>
  <si>
    <t>Présence d'une colerette courte (&lt; 1 cm)
Pour traitement du haut œsophage (1/3 supérieur)
Longueur 80 mm</t>
  </si>
  <si>
    <t xml:space="preserve">DMI/ENDOPROTHESE OESOPHAGIENNE OU BILIAIRE - METALLIQUE NITINOL - COUVERTE  OU PARTIELLEMENT COUVERTE SILICONE - EXTRACTIBLE </t>
  </si>
  <si>
    <t>Capacité TTS
Dimensions 24*120 mm</t>
  </si>
  <si>
    <t>Capacité TTS
Complément de gamme</t>
  </si>
  <si>
    <t>DMI/ENDOPROTHESE OESPHAGIENNE - SYSTÈME D'INTRODUCTION PULL</t>
  </si>
  <si>
    <t>Longueur 85 mm, diamètre 20 mm</t>
  </si>
  <si>
    <t>PANCREATIQUE</t>
  </si>
  <si>
    <t>DMI/ENDOPROTHESE PANCREATIQUE EN SET - PLASTIQUE EN POLYETHYLENE - NON COUVERTE - EXTREMITE CONIQUE - DROITE</t>
  </si>
  <si>
    <t>Dimension 2*70 mm</t>
  </si>
  <si>
    <t>complément de gamme</t>
  </si>
  <si>
    <t>DMI/ENDOPROTHESE PANCREATIQUE - PLASTIQUE - NON COUVERTE - LONGUE ET MOLLE - EXTREMITE DISTALE CUNEIFORME</t>
  </si>
  <si>
    <t>Dimensions 3*180 mm</t>
  </si>
  <si>
    <t>DMI/ENDOPROTHESE PANCREATIQUE EN SET - PLASTIQUE POLYETHYLENE - NON COUVERTE - SIMPLE PIGTAIL</t>
  </si>
  <si>
    <t>Dimensions 2*40 mm</t>
  </si>
  <si>
    <t>DMI/ENDOPROTHESE BILIAIRE EN SET - PLASTIQUE POLYETHYLENE - NON COUVERTE - EXTREMITE DOUBLE PIGTAIL</t>
  </si>
  <si>
    <t>Dimensions 2,8*50 mm</t>
  </si>
  <si>
    <t>DMI/ENDOPROTHESE BILIAIRE EN SET - PLASTIQUE POLYETHYLENE - NON COUVERTE - DROITE - AILERONS AUX EXTREMITES</t>
  </si>
  <si>
    <t>Dimensions 3,3*120 mm</t>
  </si>
  <si>
    <t>DMI/ENDOPROTHESE BILIAIRE - METALLIQUE - COUVERTE PARTIELLEMENT - DRAINAGE TRANSGASTRIQUE DE LA VOIE BILIAIRE</t>
  </si>
  <si>
    <t>Dimensions 3,3 mm * 100 cm</t>
  </si>
  <si>
    <t>DMI/ENDOPROTHESE BILIAIRE EN SET - PLASTIQUE - NON COUVERTE - RAPID EXCHANGE</t>
  </si>
  <si>
    <t>Dimensions 3,3*90 mm</t>
  </si>
  <si>
    <t>DMI/ENDOPROTHESE BILIAIRE EN SET - PLASTIQUE - NON COUVERTE - DOUBLE PIGTAIL - DRAINAGE DES FISTULES ET COLLECTIONS PERIPANCREATIQUES</t>
  </si>
  <si>
    <t>Dimensions 2,8*70 mm</t>
  </si>
  <si>
    <t>DMI/ENDOPROTHESE BILIAIRE - PLASTIQUE - NON COUVERTE - DOUBLE PIGTAIL - TRAITEMENT DES FISTULES POST BYPASS</t>
  </si>
  <si>
    <t>PARTIE ENDOSCOPIE PULMONAIRE DMSI</t>
  </si>
  <si>
    <t>BRONCHIQUE</t>
  </si>
  <si>
    <t>ENDOSCOPIE BRONCHIQUE-DMI/MARQUEUR FIDUCIAIRE - SPIRALE METALLIQUE NITINOL</t>
  </si>
  <si>
    <t>ENDOSCOPIE BRONCHIQUE-DMI/ENDOPROTHESE BRONCHIQUE - NITINOL - COUVERTE OU PARTIELLEMENT COUVERTE - AUTO-EXPANSIBLE - DROITE OU EN Y OU EN J</t>
  </si>
  <si>
    <t>DIMENSIONS D16*L40 MM</t>
  </si>
  <si>
    <t>COMPLEMENT DE GAMME</t>
  </si>
  <si>
    <t>ENDOSCOPIE BRONCHIQUE-DMI/ENDOPROTHESE BRONCHIQUE - TYPE DUMON - SILICONE - RIGIDE</t>
  </si>
  <si>
    <t>DIMENSIONS D8*L50 MM
2 RANGEES DE PICOTS</t>
  </si>
  <si>
    <t>ENDOSCOPIE BRONCHIQUE-DMI/ENDOPROTHESE BRONCHIQUE - PETIT DIAMETRE</t>
  </si>
  <si>
    <t>PASSAGE DANS LE CANAL OPERATEUR D'UN ENDOSCOPE SOUPLE</t>
  </si>
  <si>
    <t xml:space="preserve">EXTREMITE DISTALE ARRONDIE </t>
  </si>
  <si>
    <t>EXTREMITE DISTALE PERMETTANT LA TRACTION</t>
  </si>
  <si>
    <t>CONSOMMABLE PERMETTANT L'INJECTION</t>
  </si>
  <si>
    <t xml:space="preserve">MONTANT HT ESTIMATIFS TOTAL SUR 4 ANS </t>
  </si>
  <si>
    <t xml:space="preserve">MONTANT HT MAXIMUM TOTAL SUR 4 ANS </t>
  </si>
  <si>
    <t>DMI/ENDOPROTHESE OESOPHAGIENNE - METALLIQUE NITINOL - NUE OU PARTIELLEMENT COUVERTE POLYURETHANE - AUTO-EXPANSIBLE</t>
  </si>
  <si>
    <t xml:space="preserve">Intitulé LOT / Descriptif technique </t>
  </si>
  <si>
    <t xml:space="preserve">ENDOSCOPIE PULMONAIRE - PONCTION SOUS ECHOENDOSCOPIE - ACCESSOIRES COMPATIBLES AVEC MINISONDES OLYMPUS et FUJIFILM - DIAMETRE MINIMUM CANAL OPERATEUR 1,7MM - LONGUEUR UTILE 1150MM  </t>
  </si>
  <si>
    <t xml:space="preserve">AFFAIRE 25A0035 - FOURNITURE DE DISPOSITIFS MEDICAUX IMPLANTABLES ET NON IMPLANTABLES STERILES D'ENDOSCOPIES DIGESTIVES ET PULMONAIRES POUR LE CHU DE MONTPELLIER ETABLISSEMENT SUPPORT DU GHT EST HERAULT SUD AVEYRON. </t>
  </si>
  <si>
    <t>AIGUILLE DIAMETRE  G25 - LONGUEUR EXTENSIBLE DE 0 A 8CM</t>
  </si>
  <si>
    <t xml:space="preserve">TECHNIQUE PULL - KIT AVEC SONDE DE 12F  </t>
  </si>
  <si>
    <t xml:space="preserve">BOUTON DE GASTROSTOMIE DE PREMIERE INTENTION  </t>
  </si>
  <si>
    <t>BOUTON DE GASTROSTOMIE DE REMPLACEMENT</t>
  </si>
  <si>
    <t>ANSE DIAMETRE 25MM - CATHETER DIAMETRE 2.4MM - LONGUEUR 230CM</t>
  </si>
  <si>
    <t>ANSE DIAMETRE 25MM  - LONGUEUR CATHETER 230CM</t>
  </si>
  <si>
    <t>COMPATIBLE AVEC LES ENDOSCOPES FUJI  ET OLYMPUS</t>
  </si>
  <si>
    <t xml:space="preserve"> AIGUILLE DIAMETRE G20 - LONGUEUR EXTENSIBLE DE 0 A 8CM</t>
  </si>
  <si>
    <r>
      <t>BROSSE</t>
    </r>
    <r>
      <rPr>
        <sz val="9"/>
        <color theme="1"/>
        <rFont val="Calibri"/>
        <family val="2"/>
        <scheme val="minor"/>
      </rPr>
      <t xml:space="preserve"> AVEC EXTREMITE FILIFORME </t>
    </r>
  </si>
  <si>
    <t>ENDOSCOPIE DIGESTIVE - DILATATION - CATHETER A BALLONNET SUR FIL GUIDE - BALLONNET A 3 DIAMETRES D'EXPANSION - POUR DILATATION ŒSOPHAGE, COLON, PYLORE</t>
  </si>
  <si>
    <t>LONGUEUR 260CM  - RIGIDITE STANDARD - EXTREMITE HYDROPHILE 5CM</t>
  </si>
  <si>
    <t>LONGUEUR 450CM - RIGIDITE STANDARD - EXTREMITE HYDROPHILE 5CM</t>
  </si>
  <si>
    <t>ENDOSCOPIE DIGESTIVE - HEMOSTASE MECANIQUE - CLIP PREMONTE REPOSITIONNABLE, ROTATIF ET RECHARGEABLE</t>
  </si>
  <si>
    <t xml:space="preserve">TECHNIQUE PULL - KIT AVEC SONDE DE 14F  </t>
  </si>
  <si>
    <t>ENDOSCOPIE DIGESTIVE -A66:G66 NUTRITION ENTERALE -GASTROSTOMIE PERCUTANEE ENDOSCOPIQUE - KIT DE REMPLACEMENT, SONDES A BALLONNET, BOUTONS ET ACCESSOIRES</t>
  </si>
  <si>
    <t>KIT DE REMPLACEMENT DE SONDE DE GASTROSTOMIE - COMPRENANT UNE SONDE DE GASTROSTOMIE ENFIT DE CH16</t>
  </si>
  <si>
    <t>COMPLEMENT DE GAMME - KIT DE REMPLACEMENT DE SONDE DE GASTROSTOMIE - COMPRENANT UNE SONDE DE GASTROSTOMIE ENFIT DE CH12 A CH24</t>
  </si>
  <si>
    <t>SONDE DE GASTROSTOMIE - CH 16</t>
  </si>
  <si>
    <t>COMPLEMENT DE GAMME - SONDE DE GASTROSTOMIE - CH 12 A CH20</t>
  </si>
  <si>
    <t xml:space="preserve">SONDE GASTRO-JENUNALE MULTI LUMIERES  </t>
  </si>
  <si>
    <t>ANSE DIAMETRE 15MM - CATHETER DIAMETRE 2.4MM - LONGUEUR 230CM</t>
  </si>
  <si>
    <t>ANSE DIAMETRE 15MM  - LONGUEUR CATHETER 230CM</t>
  </si>
  <si>
    <t>ENDOSCOPIE PULMONAIRE - PONCTION SOUS ECHOENDOSCOPIE - AIGUILLE POUR PONCTION TRANSBRONCHIQUE SOUS ECHOENDOSCOPIE COMPATIBLE AVEC ENDOSCOPE OLYMPUS</t>
  </si>
  <si>
    <t>NON</t>
  </si>
  <si>
    <t>BOUTONS</t>
  </si>
  <si>
    <t>Intitulé sous lot LOT / Descriptif technique  
Pour les lots où des dimensions sont mentionnées : une tolérance de + - 10% est acceptée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</si>
</sst>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Calibri"/>
      <family val="2"/>
    </font>
    <font>
      <b/>
      <sz val="10"/>
      <name val="Calibri"/>
      <family val="2"/>
    </font>
    <font>
      <b/>
      <sz val="9"/>
      <color rgb="FF00FFFF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125">
        <fgColor theme="1"/>
      </patternFill>
    </fill>
    <fill>
      <patternFill patternType="solid">
        <fgColor theme="4" tint="0.79998168889431442"/>
        <bgColor indexed="64"/>
      </patternFill>
    </fill>
    <fill>
      <patternFill patternType="gray125">
        <fgColor theme="1"/>
        <bgColor theme="4" tint="0.79998168889431442"/>
      </patternFill>
    </fill>
    <fill>
      <patternFill patternType="gray125">
        <fgColor theme="1"/>
        <bgColor theme="7" tint="0.79998168889431442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48">
    <xf numFmtId="0" fontId="0" fillId="0" borderId="0" xfId="0"/>
    <xf numFmtId="4" fontId="5" fillId="3" borderId="2" xfId="1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/>
    <xf numFmtId="0" fontId="8" fillId="0" borderId="1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" fontId="3" fillId="2" borderId="3" xfId="2" applyNumberFormat="1" applyFont="1" applyFill="1" applyBorder="1" applyAlignment="1">
      <alignment horizontal="center" vertical="center" wrapText="1"/>
    </xf>
    <xf numFmtId="1" fontId="4" fillId="2" borderId="4" xfId="2" applyNumberFormat="1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1" fontId="3" fillId="2" borderId="4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15" xfId="2" quotePrefix="1" applyNumberFormat="1" applyFont="1" applyFill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3" fontId="7" fillId="0" borderId="15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3" fontId="7" fillId="0" borderId="20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" fontId="0" fillId="0" borderId="0" xfId="0" applyNumberFormat="1"/>
    <xf numFmtId="4" fontId="5" fillId="3" borderId="14" xfId="1" applyNumberFormat="1" applyFont="1" applyFill="1" applyBorder="1" applyAlignment="1">
      <alignment horizontal="center" vertical="center" wrapText="1"/>
    </xf>
    <xf numFmtId="4" fontId="5" fillId="3" borderId="16" xfId="1" applyNumberFormat="1" applyFont="1" applyFill="1" applyBorder="1" applyAlignment="1">
      <alignment horizontal="center" vertical="center" wrapText="1"/>
    </xf>
    <xf numFmtId="4" fontId="0" fillId="0" borderId="19" xfId="0" applyNumberFormat="1" applyBorder="1"/>
    <xf numFmtId="4" fontId="0" fillId="0" borderId="21" xfId="0" applyNumberFormat="1" applyBorder="1"/>
    <xf numFmtId="0" fontId="8" fillId="7" borderId="1" xfId="0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7" borderId="20" xfId="0" applyFill="1" applyBorder="1"/>
    <xf numFmtId="0" fontId="0" fillId="8" borderId="17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3" fontId="7" fillId="8" borderId="1" xfId="0" applyNumberFormat="1" applyFont="1" applyFill="1" applyBorder="1" applyAlignment="1">
      <alignment horizontal="center" vertical="center"/>
    </xf>
    <xf numFmtId="4" fontId="7" fillId="8" borderId="1" xfId="0" applyNumberFormat="1" applyFont="1" applyFill="1" applyBorder="1" applyAlignment="1">
      <alignment horizontal="center" vertical="center"/>
    </xf>
    <xf numFmtId="0" fontId="7" fillId="8" borderId="1" xfId="0" quotePrefix="1" applyFont="1" applyFill="1" applyBorder="1" applyAlignment="1">
      <alignment horizontal="left" vertical="center" wrapText="1"/>
    </xf>
    <xf numFmtId="3" fontId="9" fillId="8" borderId="1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center" wrapText="1"/>
    </xf>
    <xf numFmtId="0" fontId="0" fillId="9" borderId="1" xfId="0" applyFill="1" applyBorder="1"/>
    <xf numFmtId="0" fontId="0" fillId="8" borderId="19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 wrapText="1"/>
    </xf>
    <xf numFmtId="0" fontId="0" fillId="9" borderId="20" xfId="0" applyFill="1" applyBorder="1"/>
    <xf numFmtId="0" fontId="7" fillId="8" borderId="20" xfId="0" applyFont="1" applyFill="1" applyBorder="1" applyAlignment="1">
      <alignment horizontal="left" vertical="center" wrapText="1"/>
    </xf>
    <xf numFmtId="3" fontId="7" fillId="8" borderId="20" xfId="0" applyNumberFormat="1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left" vertical="center" wrapText="1"/>
    </xf>
    <xf numFmtId="3" fontId="7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0" fillId="10" borderId="1" xfId="0" applyFill="1" applyBorder="1"/>
    <xf numFmtId="0" fontId="9" fillId="0" borderId="1" xfId="0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2" fontId="7" fillId="8" borderId="1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4" fontId="7" fillId="8" borderId="22" xfId="0" applyNumberFormat="1" applyFont="1" applyFill="1" applyBorder="1" applyAlignment="1">
      <alignment horizontal="center" vertical="center"/>
    </xf>
    <xf numFmtId="4" fontId="7" fillId="8" borderId="23" xfId="0" applyNumberFormat="1" applyFont="1" applyFill="1" applyBorder="1" applyAlignment="1">
      <alignment horizontal="center" vertical="center"/>
    </xf>
    <xf numFmtId="4" fontId="7" fillId="8" borderId="4" xfId="0" applyNumberFormat="1" applyFont="1" applyFill="1" applyBorder="1" applyAlignment="1">
      <alignment horizontal="center" vertical="center"/>
    </xf>
    <xf numFmtId="4" fontId="7" fillId="8" borderId="24" xfId="0" applyNumberFormat="1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" fontId="3" fillId="5" borderId="6" xfId="2" applyNumberFormat="1" applyFont="1" applyFill="1" applyBorder="1" applyAlignment="1">
      <alignment horizontal="center" vertical="center" wrapText="1"/>
    </xf>
    <xf numFmtId="1" fontId="3" fillId="5" borderId="7" xfId="2" applyNumberFormat="1" applyFont="1" applyFill="1" applyBorder="1" applyAlignment="1">
      <alignment horizontal="center" vertical="center" wrapText="1"/>
    </xf>
    <xf numFmtId="1" fontId="3" fillId="5" borderId="8" xfId="2" applyNumberFormat="1" applyFont="1" applyFill="1" applyBorder="1" applyAlignment="1">
      <alignment horizontal="center" vertical="center" wrapText="1"/>
    </xf>
    <xf numFmtId="4" fontId="7" fillId="6" borderId="4" xfId="0" applyNumberFormat="1" applyFont="1" applyFill="1" applyBorder="1" applyAlignment="1">
      <alignment horizontal="center" vertical="center"/>
    </xf>
    <xf numFmtId="4" fontId="7" fillId="6" borderId="24" xfId="0" applyNumberFormat="1" applyFont="1" applyFill="1" applyBorder="1" applyAlignment="1">
      <alignment horizontal="center" vertical="center"/>
    </xf>
    <xf numFmtId="4" fontId="7" fillId="6" borderId="22" xfId="0" applyNumberFormat="1" applyFont="1" applyFill="1" applyBorder="1" applyAlignment="1">
      <alignment horizontal="center" vertical="center"/>
    </xf>
    <xf numFmtId="4" fontId="7" fillId="6" borderId="23" xfId="0" applyNumberFormat="1" applyFont="1" applyFill="1" applyBorder="1" applyAlignment="1">
      <alignment horizontal="center" vertical="center"/>
    </xf>
    <xf numFmtId="4" fontId="7" fillId="8" borderId="25" xfId="0" applyNumberFormat="1" applyFont="1" applyFill="1" applyBorder="1" applyAlignment="1">
      <alignment horizontal="center" vertical="center"/>
    </xf>
    <xf numFmtId="4" fontId="7" fillId="8" borderId="26" xfId="0" applyNumberFormat="1" applyFont="1" applyFill="1" applyBorder="1" applyAlignment="1">
      <alignment horizontal="center" vertical="center"/>
    </xf>
    <xf numFmtId="4" fontId="7" fillId="6" borderId="30" xfId="0" applyNumberFormat="1" applyFont="1" applyFill="1" applyBorder="1" applyAlignment="1">
      <alignment horizontal="center" vertical="center"/>
    </xf>
    <xf numFmtId="1" fontId="3" fillId="6" borderId="27" xfId="2" applyNumberFormat="1" applyFont="1" applyFill="1" applyBorder="1" applyAlignment="1">
      <alignment horizontal="center" vertical="center" wrapText="1"/>
    </xf>
    <xf numFmtId="1" fontId="3" fillId="6" borderId="28" xfId="2" applyNumberFormat="1" applyFont="1" applyFill="1" applyBorder="1" applyAlignment="1">
      <alignment horizontal="center" vertical="center" wrapText="1"/>
    </xf>
    <xf numFmtId="1" fontId="3" fillId="6" borderId="29" xfId="2" applyNumberFormat="1" applyFont="1" applyFill="1" applyBorder="1" applyAlignment="1">
      <alignment horizontal="center" vertical="center" wrapText="1"/>
    </xf>
    <xf numFmtId="4" fontId="7" fillId="8" borderId="30" xfId="0" applyNumberFormat="1" applyFont="1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 wrapText="1"/>
    </xf>
    <xf numFmtId="0" fontId="0" fillId="10" borderId="20" xfId="0" applyFill="1" applyBorder="1"/>
    <xf numFmtId="0" fontId="7" fillId="6" borderId="20" xfId="0" applyFont="1" applyFill="1" applyBorder="1" applyAlignment="1">
      <alignment horizontal="left" vertical="center" wrapText="1"/>
    </xf>
    <xf numFmtId="0" fontId="0" fillId="6" borderId="20" xfId="0" applyFill="1" applyBorder="1" applyAlignment="1">
      <alignment wrapText="1"/>
    </xf>
    <xf numFmtId="0" fontId="0" fillId="6" borderId="31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 wrapText="1"/>
    </xf>
    <xf numFmtId="0" fontId="0" fillId="10" borderId="24" xfId="0" applyFill="1" applyBorder="1"/>
    <xf numFmtId="0" fontId="7" fillId="6" borderId="24" xfId="0" applyFont="1" applyFill="1" applyBorder="1" applyAlignment="1">
      <alignment horizontal="left" vertical="center" wrapText="1"/>
    </xf>
    <xf numFmtId="0" fontId="10" fillId="0" borderId="0" xfId="0" applyFont="1" applyFill="1"/>
    <xf numFmtId="0" fontId="7" fillId="0" borderId="0" xfId="0" applyFont="1" applyFill="1" applyAlignment="1">
      <alignment horizontal="left" vertical="center" wrapText="1"/>
    </xf>
    <xf numFmtId="0" fontId="10" fillId="0" borderId="9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_Feuil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6"/>
  <sheetViews>
    <sheetView tabSelected="1" zoomScale="90" zoomScaleNormal="90" workbookViewId="0">
      <selection activeCell="R14" sqref="R14"/>
    </sheetView>
  </sheetViews>
  <sheetFormatPr baseColWidth="10" defaultRowHeight="15" x14ac:dyDescent="0.25"/>
  <cols>
    <col min="1" max="2" width="11.42578125" style="18"/>
    <col min="7" max="7" width="43.42578125" customWidth="1"/>
    <col min="8" max="8" width="33.7109375" customWidth="1"/>
    <col min="9" max="14" width="11.42578125" customWidth="1"/>
    <col min="15" max="15" width="14.7109375" customWidth="1"/>
    <col min="18" max="18" width="14.140625" customWidth="1"/>
    <col min="19" max="19" width="15.28515625" customWidth="1"/>
  </cols>
  <sheetData>
    <row r="1" spans="1:46" ht="15" customHeight="1" x14ac:dyDescent="0.25">
      <c r="A1" s="23"/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10"/>
    </row>
    <row r="2" spans="1:46" x14ac:dyDescent="0.25">
      <c r="A2" s="24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2"/>
    </row>
    <row r="3" spans="1:46" s="2" customFormat="1" ht="15" customHeight="1" x14ac:dyDescent="0.25">
      <c r="A3" s="25"/>
      <c r="B3" s="111" t="s">
        <v>295</v>
      </c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2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s="2" customFormat="1" x14ac:dyDescent="0.25">
      <c r="A4" s="25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s="2" customFormat="1" x14ac:dyDescent="0.25">
      <c r="A5" s="25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s="2" customFormat="1" ht="15.75" thickBot="1" x14ac:dyDescent="0.3">
      <c r="A6" s="26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4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s="4" customFormat="1" x14ac:dyDescent="0.25">
      <c r="A7" s="19"/>
      <c r="B7" s="20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46" s="4" customFormat="1" ht="15.75" thickBot="1" x14ac:dyDescent="0.3">
      <c r="A8" s="19"/>
      <c r="B8" s="2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46" ht="60.75" thickBot="1" x14ac:dyDescent="0.3">
      <c r="A9" s="12" t="s">
        <v>234</v>
      </c>
      <c r="B9" s="12" t="s">
        <v>1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293</v>
      </c>
      <c r="H9" s="21" t="s">
        <v>321</v>
      </c>
      <c r="I9" s="14" t="s">
        <v>6</v>
      </c>
      <c r="J9" s="15" t="s">
        <v>7</v>
      </c>
      <c r="K9" s="16" t="s">
        <v>8</v>
      </c>
      <c r="L9" s="16" t="s">
        <v>9</v>
      </c>
      <c r="M9" s="17" t="s">
        <v>10</v>
      </c>
      <c r="N9" s="17" t="s">
        <v>11</v>
      </c>
      <c r="O9" s="1" t="s">
        <v>12</v>
      </c>
      <c r="R9" s="63" t="s">
        <v>290</v>
      </c>
      <c r="S9" s="64" t="s">
        <v>291</v>
      </c>
    </row>
    <row r="10" spans="1:46" ht="15.75" thickBot="1" x14ac:dyDescent="0.3">
      <c r="A10" s="115" t="s">
        <v>236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7"/>
      <c r="R10" s="65">
        <f>N133+N155</f>
        <v>6666313.2000000011</v>
      </c>
      <c r="S10" s="66">
        <f>O133+O155</f>
        <v>13332626.400000002</v>
      </c>
    </row>
    <row r="11" spans="1:46" ht="25.5" x14ac:dyDescent="0.25">
      <c r="A11" s="40" t="s">
        <v>235</v>
      </c>
      <c r="B11" s="41">
        <v>1</v>
      </c>
      <c r="C11" s="42">
        <v>1</v>
      </c>
      <c r="D11" s="43" t="s">
        <v>13</v>
      </c>
      <c r="E11" s="43" t="s">
        <v>14</v>
      </c>
      <c r="F11" s="43" t="s">
        <v>15</v>
      </c>
      <c r="G11" s="44" t="s">
        <v>16</v>
      </c>
      <c r="H11" s="29" t="s">
        <v>302</v>
      </c>
      <c r="I11" s="46">
        <v>900</v>
      </c>
      <c r="J11" s="42" t="s">
        <v>17</v>
      </c>
      <c r="K11" s="101">
        <v>2</v>
      </c>
      <c r="L11" s="42" t="s">
        <v>18</v>
      </c>
      <c r="M11" s="47">
        <v>8100</v>
      </c>
      <c r="N11" s="47">
        <f t="shared" ref="N11:N14" si="0">M11*4</f>
        <v>32400</v>
      </c>
      <c r="O11" s="48">
        <f t="shared" ref="O11:O12" si="1">N11*2</f>
        <v>64800</v>
      </c>
      <c r="P11" s="4"/>
      <c r="Q11" s="4"/>
      <c r="R11" s="4"/>
      <c r="S11" s="4"/>
      <c r="T11" s="4"/>
      <c r="U11" s="4"/>
      <c r="V11" s="4"/>
      <c r="W11" s="4"/>
    </row>
    <row r="12" spans="1:46" ht="25.5" x14ac:dyDescent="0.25">
      <c r="A12" s="49" t="s">
        <v>235</v>
      </c>
      <c r="B12" s="27">
        <v>2</v>
      </c>
      <c r="C12" s="28">
        <v>1</v>
      </c>
      <c r="D12" s="5" t="s">
        <v>13</v>
      </c>
      <c r="E12" s="5" t="s">
        <v>14</v>
      </c>
      <c r="F12" s="5" t="s">
        <v>19</v>
      </c>
      <c r="G12" s="29" t="s">
        <v>20</v>
      </c>
      <c r="H12" s="29"/>
      <c r="I12" s="30">
        <v>20</v>
      </c>
      <c r="J12" s="28" t="s">
        <v>17</v>
      </c>
      <c r="K12" s="97">
        <v>2</v>
      </c>
      <c r="L12" s="28" t="s">
        <v>18</v>
      </c>
      <c r="M12" s="31">
        <v>300</v>
      </c>
      <c r="N12" s="31">
        <f t="shared" si="0"/>
        <v>1200</v>
      </c>
      <c r="O12" s="50">
        <f t="shared" si="1"/>
        <v>2400</v>
      </c>
      <c r="P12" s="4"/>
      <c r="Q12" s="4"/>
      <c r="R12" s="4"/>
      <c r="S12" s="4"/>
      <c r="T12" s="4"/>
      <c r="U12" s="4"/>
      <c r="V12" s="4"/>
      <c r="W12" s="4"/>
    </row>
    <row r="13" spans="1:46" ht="48" x14ac:dyDescent="0.25">
      <c r="A13" s="70" t="s">
        <v>235</v>
      </c>
      <c r="B13" s="71">
        <v>3</v>
      </c>
      <c r="C13" s="72">
        <v>1</v>
      </c>
      <c r="D13" s="73" t="s">
        <v>13</v>
      </c>
      <c r="E13" s="73" t="s">
        <v>14</v>
      </c>
      <c r="F13" s="73" t="s">
        <v>21</v>
      </c>
      <c r="G13" s="74" t="s">
        <v>22</v>
      </c>
      <c r="H13" s="79" t="s">
        <v>23</v>
      </c>
      <c r="I13" s="75">
        <v>200</v>
      </c>
      <c r="J13" s="72" t="s">
        <v>17</v>
      </c>
      <c r="K13" s="102">
        <v>2</v>
      </c>
      <c r="L13" s="72" t="s">
        <v>18</v>
      </c>
      <c r="M13" s="76">
        <v>4100</v>
      </c>
      <c r="N13" s="76">
        <f t="shared" si="0"/>
        <v>16400</v>
      </c>
      <c r="O13" s="107">
        <f>N13*2+N14*2</f>
        <v>65600</v>
      </c>
      <c r="P13" s="142"/>
      <c r="Q13" s="4"/>
      <c r="R13" s="4"/>
      <c r="S13" s="4"/>
      <c r="T13" s="4"/>
      <c r="U13" s="4"/>
      <c r="V13" s="4"/>
      <c r="W13" s="4"/>
    </row>
    <row r="14" spans="1:46" ht="48" x14ac:dyDescent="0.25">
      <c r="A14" s="70" t="s">
        <v>235</v>
      </c>
      <c r="B14" s="71">
        <v>3</v>
      </c>
      <c r="C14" s="72">
        <v>2</v>
      </c>
      <c r="D14" s="73" t="s">
        <v>13</v>
      </c>
      <c r="E14" s="73" t="s">
        <v>14</v>
      </c>
      <c r="F14" s="73" t="s">
        <v>21</v>
      </c>
      <c r="G14" s="74" t="s">
        <v>22</v>
      </c>
      <c r="H14" s="74" t="s">
        <v>24</v>
      </c>
      <c r="I14" s="75">
        <v>200</v>
      </c>
      <c r="J14" s="72" t="s">
        <v>17</v>
      </c>
      <c r="K14" s="102">
        <v>2</v>
      </c>
      <c r="L14" s="72" t="s">
        <v>18</v>
      </c>
      <c r="M14" s="76">
        <v>4100</v>
      </c>
      <c r="N14" s="76">
        <f t="shared" si="0"/>
        <v>16400</v>
      </c>
      <c r="O14" s="108"/>
      <c r="P14" s="142"/>
      <c r="Q14" s="4"/>
      <c r="R14" s="4"/>
      <c r="S14" s="4"/>
      <c r="T14" s="4"/>
      <c r="U14" s="4"/>
      <c r="V14" s="4"/>
      <c r="W14" s="4"/>
    </row>
    <row r="15" spans="1:46" ht="38.25" x14ac:dyDescent="0.25">
      <c r="A15" s="49" t="s">
        <v>235</v>
      </c>
      <c r="B15" s="27">
        <v>4</v>
      </c>
      <c r="C15" s="28">
        <v>1</v>
      </c>
      <c r="D15" s="5" t="s">
        <v>13</v>
      </c>
      <c r="E15" s="5" t="s">
        <v>25</v>
      </c>
      <c r="F15" s="5" t="s">
        <v>26</v>
      </c>
      <c r="G15" s="29" t="s">
        <v>27</v>
      </c>
      <c r="H15" s="29" t="s">
        <v>28</v>
      </c>
      <c r="I15" s="30">
        <v>2000</v>
      </c>
      <c r="J15" s="28" t="s">
        <v>17</v>
      </c>
      <c r="K15" s="97">
        <v>2</v>
      </c>
      <c r="L15" s="28" t="s">
        <v>18</v>
      </c>
      <c r="M15" s="31">
        <v>1500</v>
      </c>
      <c r="N15" s="31">
        <v>6000</v>
      </c>
      <c r="O15" s="50">
        <v>12000</v>
      </c>
      <c r="P15" s="143"/>
      <c r="Q15" s="4"/>
      <c r="R15" s="4"/>
      <c r="S15" s="4"/>
      <c r="T15" s="4"/>
      <c r="U15" s="4"/>
      <c r="V15" s="4"/>
      <c r="W15" s="4"/>
    </row>
    <row r="16" spans="1:46" ht="48" x14ac:dyDescent="0.25">
      <c r="A16" s="49" t="s">
        <v>235</v>
      </c>
      <c r="B16" s="27">
        <v>5</v>
      </c>
      <c r="C16" s="28">
        <v>1</v>
      </c>
      <c r="D16" s="5" t="s">
        <v>13</v>
      </c>
      <c r="E16" s="5" t="s">
        <v>25</v>
      </c>
      <c r="F16" s="5" t="s">
        <v>29</v>
      </c>
      <c r="G16" s="33" t="s">
        <v>30</v>
      </c>
      <c r="H16" s="34" t="s">
        <v>31</v>
      </c>
      <c r="I16" s="30">
        <v>20</v>
      </c>
      <c r="J16" s="28" t="s">
        <v>17</v>
      </c>
      <c r="K16" s="97">
        <v>2</v>
      </c>
      <c r="L16" s="28" t="s">
        <v>18</v>
      </c>
      <c r="M16" s="31">
        <v>6400</v>
      </c>
      <c r="N16" s="31">
        <v>25600</v>
      </c>
      <c r="O16" s="50">
        <v>51200</v>
      </c>
      <c r="P16" s="143"/>
      <c r="Q16" s="4"/>
      <c r="R16" s="4"/>
      <c r="S16" s="4"/>
      <c r="T16" s="4"/>
      <c r="U16" s="4"/>
      <c r="V16" s="4"/>
      <c r="W16" s="4"/>
    </row>
    <row r="17" spans="1:23" ht="38.25" x14ac:dyDescent="0.25">
      <c r="A17" s="70" t="s">
        <v>235</v>
      </c>
      <c r="B17" s="71">
        <v>6</v>
      </c>
      <c r="C17" s="72">
        <v>1</v>
      </c>
      <c r="D17" s="73" t="s">
        <v>13</v>
      </c>
      <c r="E17" s="73" t="s">
        <v>25</v>
      </c>
      <c r="F17" s="73" t="s">
        <v>29</v>
      </c>
      <c r="G17" s="77" t="s">
        <v>32</v>
      </c>
      <c r="H17" s="79" t="s">
        <v>33</v>
      </c>
      <c r="I17" s="75">
        <v>55</v>
      </c>
      <c r="J17" s="72" t="s">
        <v>17</v>
      </c>
      <c r="K17" s="102">
        <v>2</v>
      </c>
      <c r="L17" s="72" t="s">
        <v>18</v>
      </c>
      <c r="M17" s="76">
        <v>8000</v>
      </c>
      <c r="N17" s="76">
        <v>32000</v>
      </c>
      <c r="O17" s="105">
        <f>N17*2+N18*2+N19*2</f>
        <v>112000</v>
      </c>
      <c r="P17" s="104"/>
      <c r="Q17" s="4"/>
      <c r="R17" s="4"/>
      <c r="S17" s="4"/>
      <c r="T17" s="4"/>
      <c r="U17" s="4"/>
      <c r="V17" s="4"/>
      <c r="W17" s="4"/>
    </row>
    <row r="18" spans="1:23" ht="38.25" x14ac:dyDescent="0.25">
      <c r="A18" s="70" t="s">
        <v>235</v>
      </c>
      <c r="B18" s="71">
        <v>6</v>
      </c>
      <c r="C18" s="72">
        <v>2</v>
      </c>
      <c r="D18" s="73" t="s">
        <v>13</v>
      </c>
      <c r="E18" s="73" t="s">
        <v>25</v>
      </c>
      <c r="F18" s="73" t="s">
        <v>29</v>
      </c>
      <c r="G18" s="77" t="s">
        <v>32</v>
      </c>
      <c r="H18" s="79" t="s">
        <v>31</v>
      </c>
      <c r="I18" s="75">
        <v>30</v>
      </c>
      <c r="J18" s="72" t="s">
        <v>17</v>
      </c>
      <c r="K18" s="102">
        <v>0</v>
      </c>
      <c r="L18" s="72" t="s">
        <v>18</v>
      </c>
      <c r="M18" s="76">
        <v>4000</v>
      </c>
      <c r="N18" s="76">
        <v>16000</v>
      </c>
      <c r="O18" s="128"/>
      <c r="P18" s="104"/>
      <c r="Q18" s="4"/>
      <c r="R18" s="4"/>
      <c r="S18" s="4"/>
      <c r="T18" s="4"/>
      <c r="U18" s="4"/>
      <c r="V18" s="4"/>
      <c r="W18" s="4"/>
    </row>
    <row r="19" spans="1:23" ht="38.25" x14ac:dyDescent="0.25">
      <c r="A19" s="70" t="s">
        <v>235</v>
      </c>
      <c r="B19" s="71">
        <v>6</v>
      </c>
      <c r="C19" s="72">
        <v>3</v>
      </c>
      <c r="D19" s="73" t="s">
        <v>13</v>
      </c>
      <c r="E19" s="73" t="s">
        <v>25</v>
      </c>
      <c r="F19" s="73" t="s">
        <v>29</v>
      </c>
      <c r="G19" s="77" t="s">
        <v>32</v>
      </c>
      <c r="H19" s="79" t="s">
        <v>296</v>
      </c>
      <c r="I19" s="75">
        <v>20</v>
      </c>
      <c r="J19" s="72" t="s">
        <v>17</v>
      </c>
      <c r="K19" s="102">
        <v>0</v>
      </c>
      <c r="L19" s="72" t="s">
        <v>18</v>
      </c>
      <c r="M19" s="76">
        <v>2000</v>
      </c>
      <c r="N19" s="76">
        <v>8000</v>
      </c>
      <c r="O19" s="106"/>
      <c r="P19" s="103"/>
      <c r="Q19" s="4"/>
      <c r="R19" s="4"/>
      <c r="S19" s="4"/>
      <c r="T19" s="4"/>
      <c r="U19" s="4"/>
      <c r="V19" s="4"/>
      <c r="W19" s="4"/>
    </row>
    <row r="20" spans="1:23" ht="38.25" x14ac:dyDescent="0.25">
      <c r="A20" s="70" t="s">
        <v>235</v>
      </c>
      <c r="B20" s="71">
        <v>7</v>
      </c>
      <c r="C20" s="72">
        <v>1</v>
      </c>
      <c r="D20" s="73" t="s">
        <v>13</v>
      </c>
      <c r="E20" s="73" t="s">
        <v>25</v>
      </c>
      <c r="F20" s="73" t="s">
        <v>34</v>
      </c>
      <c r="G20" s="77" t="s">
        <v>35</v>
      </c>
      <c r="H20" s="79" t="s">
        <v>33</v>
      </c>
      <c r="I20" s="75">
        <v>150</v>
      </c>
      <c r="J20" s="72" t="s">
        <v>17</v>
      </c>
      <c r="K20" s="102">
        <v>2</v>
      </c>
      <c r="L20" s="72" t="s">
        <v>18</v>
      </c>
      <c r="M20" s="76">
        <v>25000</v>
      </c>
      <c r="N20" s="76">
        <v>100000</v>
      </c>
      <c r="O20" s="105">
        <f>N20*2+N21*2</f>
        <v>336000</v>
      </c>
      <c r="P20" s="104"/>
      <c r="Q20" s="4"/>
      <c r="R20" s="4"/>
      <c r="S20" s="4"/>
      <c r="T20" s="4"/>
      <c r="U20" s="4"/>
      <c r="V20" s="4"/>
      <c r="W20" s="4"/>
    </row>
    <row r="21" spans="1:23" ht="38.25" x14ac:dyDescent="0.25">
      <c r="A21" s="70" t="s">
        <v>235</v>
      </c>
      <c r="B21" s="71">
        <v>7</v>
      </c>
      <c r="C21" s="72">
        <v>2</v>
      </c>
      <c r="D21" s="73" t="s">
        <v>13</v>
      </c>
      <c r="E21" s="73" t="s">
        <v>25</v>
      </c>
      <c r="F21" s="73" t="s">
        <v>34</v>
      </c>
      <c r="G21" s="77" t="s">
        <v>35</v>
      </c>
      <c r="H21" s="79" t="s">
        <v>303</v>
      </c>
      <c r="I21" s="75">
        <v>100</v>
      </c>
      <c r="J21" s="72" t="s">
        <v>17</v>
      </c>
      <c r="K21" s="102">
        <v>0</v>
      </c>
      <c r="L21" s="72" t="s">
        <v>18</v>
      </c>
      <c r="M21" s="76">
        <v>17000</v>
      </c>
      <c r="N21" s="76">
        <v>68000</v>
      </c>
      <c r="O21" s="106"/>
      <c r="P21" s="104"/>
      <c r="Q21" s="4"/>
      <c r="R21" s="4"/>
      <c r="S21" s="4"/>
      <c r="T21" s="4"/>
      <c r="U21" s="4"/>
      <c r="V21" s="4"/>
      <c r="W21" s="4"/>
    </row>
    <row r="22" spans="1:23" ht="38.25" x14ac:dyDescent="0.25">
      <c r="A22" s="49" t="s">
        <v>235</v>
      </c>
      <c r="B22" s="27">
        <v>8</v>
      </c>
      <c r="C22" s="28">
        <v>1</v>
      </c>
      <c r="D22" s="5" t="s">
        <v>13</v>
      </c>
      <c r="E22" s="5" t="s">
        <v>25</v>
      </c>
      <c r="F22" s="5" t="s">
        <v>36</v>
      </c>
      <c r="G22" s="29" t="s">
        <v>37</v>
      </c>
      <c r="H22" s="79" t="s">
        <v>304</v>
      </c>
      <c r="I22" s="30">
        <v>40</v>
      </c>
      <c r="J22" s="28" t="s">
        <v>17</v>
      </c>
      <c r="K22" s="97">
        <v>2</v>
      </c>
      <c r="L22" s="28" t="s">
        <v>18</v>
      </c>
      <c r="M22" s="31">
        <v>2700</v>
      </c>
      <c r="N22" s="31">
        <v>10800</v>
      </c>
      <c r="O22" s="50">
        <v>21600</v>
      </c>
      <c r="P22" s="143"/>
      <c r="Q22" s="4"/>
      <c r="R22" s="4"/>
      <c r="S22" s="4"/>
      <c r="T22" s="4"/>
      <c r="U22" s="4"/>
      <c r="V22" s="4"/>
      <c r="W22" s="4"/>
    </row>
    <row r="23" spans="1:23" ht="48" x14ac:dyDescent="0.25">
      <c r="A23" s="49" t="s">
        <v>235</v>
      </c>
      <c r="B23" s="27">
        <v>9</v>
      </c>
      <c r="C23" s="28">
        <v>1</v>
      </c>
      <c r="D23" s="5" t="s">
        <v>13</v>
      </c>
      <c r="E23" s="5" t="s">
        <v>25</v>
      </c>
      <c r="F23" s="5" t="s">
        <v>38</v>
      </c>
      <c r="G23" s="33" t="s">
        <v>39</v>
      </c>
      <c r="H23" s="34" t="s">
        <v>40</v>
      </c>
      <c r="I23" s="30">
        <v>3500</v>
      </c>
      <c r="J23" s="28" t="s">
        <v>17</v>
      </c>
      <c r="K23" s="97">
        <v>2</v>
      </c>
      <c r="L23" s="28" t="s">
        <v>18</v>
      </c>
      <c r="M23" s="31">
        <v>11000</v>
      </c>
      <c r="N23" s="31">
        <v>44000</v>
      </c>
      <c r="O23" s="50">
        <v>88000</v>
      </c>
      <c r="P23" s="143"/>
      <c r="Q23" s="4"/>
      <c r="R23" s="4"/>
      <c r="S23" s="4"/>
      <c r="T23" s="4"/>
      <c r="U23" s="4"/>
      <c r="V23" s="4"/>
      <c r="W23" s="4"/>
    </row>
    <row r="24" spans="1:23" ht="38.25" x14ac:dyDescent="0.25">
      <c r="A24" s="49" t="s">
        <v>235</v>
      </c>
      <c r="B24" s="27">
        <v>10</v>
      </c>
      <c r="C24" s="28">
        <v>1</v>
      </c>
      <c r="D24" s="5" t="s">
        <v>13</v>
      </c>
      <c r="E24" s="5" t="s">
        <v>25</v>
      </c>
      <c r="F24" s="5" t="s">
        <v>38</v>
      </c>
      <c r="G24" s="33" t="s">
        <v>41</v>
      </c>
      <c r="H24" s="34" t="s">
        <v>42</v>
      </c>
      <c r="I24" s="30">
        <v>400</v>
      </c>
      <c r="J24" s="28" t="s">
        <v>17</v>
      </c>
      <c r="K24" s="97">
        <v>2</v>
      </c>
      <c r="L24" s="28" t="s">
        <v>18</v>
      </c>
      <c r="M24" s="31">
        <v>2100</v>
      </c>
      <c r="N24" s="31">
        <v>8400</v>
      </c>
      <c r="O24" s="50">
        <v>16800</v>
      </c>
      <c r="P24" s="143"/>
      <c r="Q24" s="4"/>
      <c r="R24" s="4"/>
      <c r="S24" s="4"/>
      <c r="T24" s="4"/>
      <c r="U24" s="4"/>
      <c r="V24" s="4"/>
      <c r="W24" s="4"/>
    </row>
    <row r="25" spans="1:23" ht="48" x14ac:dyDescent="0.25">
      <c r="A25" s="70" t="s">
        <v>235</v>
      </c>
      <c r="B25" s="71">
        <v>11</v>
      </c>
      <c r="C25" s="72">
        <v>1</v>
      </c>
      <c r="D25" s="73" t="s">
        <v>13</v>
      </c>
      <c r="E25" s="73" t="s">
        <v>43</v>
      </c>
      <c r="F25" s="73" t="s">
        <v>44</v>
      </c>
      <c r="G25" s="74" t="s">
        <v>305</v>
      </c>
      <c r="H25" s="74" t="s">
        <v>45</v>
      </c>
      <c r="I25" s="75">
        <v>140</v>
      </c>
      <c r="J25" s="72" t="s">
        <v>17</v>
      </c>
      <c r="K25" s="102">
        <v>2</v>
      </c>
      <c r="L25" s="72" t="s">
        <v>18</v>
      </c>
      <c r="M25" s="76">
        <v>13000</v>
      </c>
      <c r="N25" s="76">
        <f t="shared" ref="N25:N34" si="2">M25*4</f>
        <v>52000</v>
      </c>
      <c r="O25" s="105">
        <f>N25*2+N26*2</f>
        <v>328000</v>
      </c>
      <c r="P25" s="104"/>
      <c r="Q25" s="4"/>
      <c r="R25" s="4"/>
      <c r="S25" s="4"/>
      <c r="T25" s="4"/>
      <c r="U25" s="4"/>
      <c r="V25" s="4"/>
      <c r="W25" s="4"/>
    </row>
    <row r="26" spans="1:23" ht="48" x14ac:dyDescent="0.25">
      <c r="A26" s="70" t="s">
        <v>235</v>
      </c>
      <c r="B26" s="71">
        <v>11</v>
      </c>
      <c r="C26" s="72">
        <v>2</v>
      </c>
      <c r="D26" s="73" t="s">
        <v>13</v>
      </c>
      <c r="E26" s="73" t="s">
        <v>43</v>
      </c>
      <c r="F26" s="73" t="s">
        <v>44</v>
      </c>
      <c r="G26" s="74" t="s">
        <v>305</v>
      </c>
      <c r="H26" s="74" t="s">
        <v>46</v>
      </c>
      <c r="I26" s="78">
        <v>300</v>
      </c>
      <c r="J26" s="72" t="s">
        <v>17</v>
      </c>
      <c r="K26" s="102">
        <v>0</v>
      </c>
      <c r="L26" s="72" t="s">
        <v>18</v>
      </c>
      <c r="M26" s="76">
        <v>28000</v>
      </c>
      <c r="N26" s="76">
        <f t="shared" si="2"/>
        <v>112000</v>
      </c>
      <c r="O26" s="106"/>
      <c r="P26" s="104"/>
      <c r="Q26" s="4"/>
      <c r="R26" s="4"/>
      <c r="S26" s="4"/>
      <c r="T26" s="4"/>
      <c r="U26" s="4"/>
      <c r="V26" s="4"/>
      <c r="W26" s="4"/>
    </row>
    <row r="27" spans="1:23" ht="38.25" x14ac:dyDescent="0.25">
      <c r="A27" s="70" t="s">
        <v>235</v>
      </c>
      <c r="B27" s="71">
        <v>12</v>
      </c>
      <c r="C27" s="72">
        <v>1</v>
      </c>
      <c r="D27" s="73" t="s">
        <v>13</v>
      </c>
      <c r="E27" s="73" t="s">
        <v>43</v>
      </c>
      <c r="F27" s="73" t="s">
        <v>47</v>
      </c>
      <c r="G27" s="74" t="s">
        <v>48</v>
      </c>
      <c r="H27" s="79" t="s">
        <v>49</v>
      </c>
      <c r="I27" s="75">
        <v>10</v>
      </c>
      <c r="J27" s="72" t="s">
        <v>17</v>
      </c>
      <c r="K27" s="102">
        <v>2</v>
      </c>
      <c r="L27" s="72" t="s">
        <v>18</v>
      </c>
      <c r="M27" s="76">
        <v>3500</v>
      </c>
      <c r="N27" s="76">
        <f t="shared" si="2"/>
        <v>14000</v>
      </c>
      <c r="O27" s="105">
        <f>N27*2+N28*2</f>
        <v>56000</v>
      </c>
      <c r="P27" s="104"/>
      <c r="Q27" s="4"/>
      <c r="R27" s="4"/>
      <c r="S27" s="4"/>
      <c r="T27" s="4"/>
      <c r="U27" s="4"/>
      <c r="V27" s="4"/>
      <c r="W27" s="4"/>
    </row>
    <row r="28" spans="1:23" ht="38.25" x14ac:dyDescent="0.25">
      <c r="A28" s="70" t="s">
        <v>235</v>
      </c>
      <c r="B28" s="71">
        <v>12</v>
      </c>
      <c r="C28" s="72">
        <v>2</v>
      </c>
      <c r="D28" s="73" t="s">
        <v>13</v>
      </c>
      <c r="E28" s="73" t="s">
        <v>43</v>
      </c>
      <c r="F28" s="73" t="s">
        <v>47</v>
      </c>
      <c r="G28" s="74" t="s">
        <v>48</v>
      </c>
      <c r="H28" s="74" t="s">
        <v>50</v>
      </c>
      <c r="I28" s="75">
        <v>10</v>
      </c>
      <c r="J28" s="72" t="s">
        <v>17</v>
      </c>
      <c r="K28" s="102">
        <v>0</v>
      </c>
      <c r="L28" s="72" t="s">
        <v>18</v>
      </c>
      <c r="M28" s="76">
        <v>3500</v>
      </c>
      <c r="N28" s="76">
        <f t="shared" si="2"/>
        <v>14000</v>
      </c>
      <c r="O28" s="106"/>
      <c r="P28" s="104"/>
      <c r="Q28" s="4"/>
      <c r="R28" s="4"/>
      <c r="S28" s="4"/>
      <c r="T28" s="4"/>
      <c r="U28" s="4"/>
      <c r="V28" s="4"/>
      <c r="W28" s="4"/>
    </row>
    <row r="29" spans="1:23" ht="38.25" x14ac:dyDescent="0.25">
      <c r="A29" s="49" t="s">
        <v>235</v>
      </c>
      <c r="B29" s="27">
        <v>13</v>
      </c>
      <c r="C29" s="28">
        <v>1</v>
      </c>
      <c r="D29" s="5" t="s">
        <v>13</v>
      </c>
      <c r="E29" s="5" t="s">
        <v>43</v>
      </c>
      <c r="F29" s="5" t="s">
        <v>47</v>
      </c>
      <c r="G29" s="29" t="s">
        <v>48</v>
      </c>
      <c r="H29" s="29" t="s">
        <v>51</v>
      </c>
      <c r="I29" s="30">
        <v>10</v>
      </c>
      <c r="J29" s="28" t="s">
        <v>17</v>
      </c>
      <c r="K29" s="97">
        <v>2</v>
      </c>
      <c r="L29" s="28" t="s">
        <v>18</v>
      </c>
      <c r="M29" s="31">
        <v>3500</v>
      </c>
      <c r="N29" s="31">
        <f t="shared" si="2"/>
        <v>14000</v>
      </c>
      <c r="O29" s="50">
        <f t="shared" ref="O29:O32" si="3">N29*2</f>
        <v>28000</v>
      </c>
      <c r="P29" s="4"/>
      <c r="Q29" s="4"/>
      <c r="R29" s="4"/>
      <c r="S29" s="4"/>
      <c r="T29" s="4"/>
      <c r="U29" s="4"/>
      <c r="V29" s="4"/>
      <c r="W29" s="4"/>
    </row>
    <row r="30" spans="1:23" ht="38.25" x14ac:dyDescent="0.25">
      <c r="A30" s="70" t="s">
        <v>235</v>
      </c>
      <c r="B30" s="71">
        <v>14</v>
      </c>
      <c r="C30" s="72">
        <v>1</v>
      </c>
      <c r="D30" s="73" t="s">
        <v>13</v>
      </c>
      <c r="E30" s="73" t="s">
        <v>43</v>
      </c>
      <c r="F30" s="73" t="s">
        <v>52</v>
      </c>
      <c r="G30" s="74" t="s">
        <v>53</v>
      </c>
      <c r="H30" s="79" t="s">
        <v>54</v>
      </c>
      <c r="I30" s="75">
        <v>75</v>
      </c>
      <c r="J30" s="72" t="s">
        <v>17</v>
      </c>
      <c r="K30" s="102">
        <v>2</v>
      </c>
      <c r="L30" s="72" t="s">
        <v>18</v>
      </c>
      <c r="M30" s="76">
        <v>15000</v>
      </c>
      <c r="N30" s="76">
        <f t="shared" si="2"/>
        <v>60000</v>
      </c>
      <c r="O30" s="105">
        <f>N30*2+N31*2</f>
        <v>240000</v>
      </c>
      <c r="P30" s="104"/>
      <c r="Q30" s="4"/>
      <c r="R30" s="4"/>
      <c r="S30" s="4"/>
      <c r="T30" s="4"/>
      <c r="U30" s="4"/>
      <c r="V30" s="4"/>
      <c r="W30" s="4"/>
    </row>
    <row r="31" spans="1:23" ht="48" x14ac:dyDescent="0.25">
      <c r="A31" s="70" t="s">
        <v>235</v>
      </c>
      <c r="B31" s="71">
        <v>14</v>
      </c>
      <c r="C31" s="72">
        <v>2</v>
      </c>
      <c r="D31" s="73" t="s">
        <v>13</v>
      </c>
      <c r="E31" s="73" t="s">
        <v>43</v>
      </c>
      <c r="F31" s="73" t="s">
        <v>52</v>
      </c>
      <c r="G31" s="74" t="s">
        <v>53</v>
      </c>
      <c r="H31" s="79" t="s">
        <v>55</v>
      </c>
      <c r="I31" s="75">
        <v>75</v>
      </c>
      <c r="J31" s="72" t="s">
        <v>17</v>
      </c>
      <c r="K31" s="102">
        <v>0</v>
      </c>
      <c r="L31" s="72" t="s">
        <v>18</v>
      </c>
      <c r="M31" s="76">
        <v>15000</v>
      </c>
      <c r="N31" s="76">
        <f t="shared" si="2"/>
        <v>60000</v>
      </c>
      <c r="O31" s="106"/>
      <c r="P31" s="104"/>
      <c r="Q31" s="4"/>
      <c r="R31" s="4"/>
      <c r="S31" s="4"/>
      <c r="T31" s="4"/>
      <c r="U31" s="4"/>
      <c r="V31" s="4"/>
      <c r="W31" s="4"/>
    </row>
    <row r="32" spans="1:23" ht="25.5" x14ac:dyDescent="0.25">
      <c r="A32" s="49" t="s">
        <v>235</v>
      </c>
      <c r="B32" s="27">
        <v>15</v>
      </c>
      <c r="C32" s="28">
        <v>1</v>
      </c>
      <c r="D32" s="5" t="s">
        <v>13</v>
      </c>
      <c r="E32" s="5" t="s">
        <v>43</v>
      </c>
      <c r="F32" s="5" t="s">
        <v>56</v>
      </c>
      <c r="G32" s="29" t="s">
        <v>57</v>
      </c>
      <c r="H32" s="29" t="s">
        <v>58</v>
      </c>
      <c r="I32" s="30">
        <v>350</v>
      </c>
      <c r="J32" s="28" t="s">
        <v>17</v>
      </c>
      <c r="K32" s="97">
        <v>2</v>
      </c>
      <c r="L32" s="28" t="s">
        <v>18</v>
      </c>
      <c r="M32" s="31">
        <v>6000</v>
      </c>
      <c r="N32" s="31">
        <f t="shared" si="2"/>
        <v>24000</v>
      </c>
      <c r="O32" s="50">
        <f t="shared" si="3"/>
        <v>48000</v>
      </c>
      <c r="P32" s="4"/>
      <c r="Q32" s="4"/>
      <c r="R32" s="4"/>
      <c r="S32" s="4"/>
      <c r="T32" s="4"/>
      <c r="U32" s="4"/>
      <c r="V32" s="4"/>
      <c r="W32" s="4"/>
    </row>
    <row r="33" spans="1:23" ht="38.25" x14ac:dyDescent="0.25">
      <c r="A33" s="70" t="s">
        <v>235</v>
      </c>
      <c r="B33" s="71">
        <v>16</v>
      </c>
      <c r="C33" s="72">
        <v>1</v>
      </c>
      <c r="D33" s="73" t="s">
        <v>13</v>
      </c>
      <c r="E33" s="73" t="s">
        <v>59</v>
      </c>
      <c r="F33" s="73" t="s">
        <v>60</v>
      </c>
      <c r="G33" s="74" t="s">
        <v>61</v>
      </c>
      <c r="H33" s="79" t="s">
        <v>62</v>
      </c>
      <c r="I33" s="75">
        <v>35</v>
      </c>
      <c r="J33" s="72" t="s">
        <v>17</v>
      </c>
      <c r="K33" s="102">
        <v>2</v>
      </c>
      <c r="L33" s="72" t="s">
        <v>18</v>
      </c>
      <c r="M33" s="76">
        <v>5500</v>
      </c>
      <c r="N33" s="76">
        <f t="shared" si="2"/>
        <v>22000</v>
      </c>
      <c r="O33" s="105">
        <f>N33*2+N34*2</f>
        <v>68000</v>
      </c>
      <c r="P33" s="104"/>
      <c r="Q33" s="4"/>
      <c r="R33" s="4"/>
      <c r="S33" s="4"/>
      <c r="T33" s="4"/>
      <c r="U33" s="4"/>
      <c r="V33" s="4"/>
      <c r="W33" s="4"/>
    </row>
    <row r="34" spans="1:23" ht="38.25" x14ac:dyDescent="0.25">
      <c r="A34" s="70" t="s">
        <v>235</v>
      </c>
      <c r="B34" s="71">
        <v>16</v>
      </c>
      <c r="C34" s="72">
        <v>2</v>
      </c>
      <c r="D34" s="73" t="s">
        <v>13</v>
      </c>
      <c r="E34" s="73" t="s">
        <v>59</v>
      </c>
      <c r="F34" s="73" t="s">
        <v>60</v>
      </c>
      <c r="G34" s="74" t="s">
        <v>61</v>
      </c>
      <c r="H34" s="79" t="s">
        <v>63</v>
      </c>
      <c r="I34" s="75">
        <v>20</v>
      </c>
      <c r="J34" s="72" t="s">
        <v>17</v>
      </c>
      <c r="K34" s="102">
        <v>0</v>
      </c>
      <c r="L34" s="72" t="s">
        <v>18</v>
      </c>
      <c r="M34" s="76">
        <v>3000</v>
      </c>
      <c r="N34" s="76">
        <f t="shared" si="2"/>
        <v>12000</v>
      </c>
      <c r="O34" s="106"/>
      <c r="P34" s="104"/>
      <c r="Q34" s="4"/>
      <c r="R34" s="4"/>
      <c r="S34" s="4"/>
      <c r="T34" s="4"/>
      <c r="U34" s="4"/>
      <c r="V34" s="4"/>
      <c r="W34" s="4"/>
    </row>
    <row r="35" spans="1:23" ht="38.25" x14ac:dyDescent="0.25">
      <c r="A35" s="49" t="s">
        <v>235</v>
      </c>
      <c r="B35" s="27">
        <v>17</v>
      </c>
      <c r="C35" s="28">
        <v>1</v>
      </c>
      <c r="D35" s="5" t="s">
        <v>13</v>
      </c>
      <c r="E35" s="5" t="s">
        <v>64</v>
      </c>
      <c r="F35" s="5" t="s">
        <v>65</v>
      </c>
      <c r="G35" s="34" t="s">
        <v>66</v>
      </c>
      <c r="H35" s="34" t="s">
        <v>67</v>
      </c>
      <c r="I35" s="30">
        <v>200</v>
      </c>
      <c r="J35" s="28" t="s">
        <v>17</v>
      </c>
      <c r="K35" s="97">
        <v>2</v>
      </c>
      <c r="L35" s="28" t="s">
        <v>18</v>
      </c>
      <c r="M35" s="31">
        <v>5000</v>
      </c>
      <c r="N35" s="31">
        <v>20000</v>
      </c>
      <c r="O35" s="50">
        <v>40000</v>
      </c>
      <c r="P35" s="4"/>
      <c r="Q35" s="4"/>
      <c r="R35" s="4"/>
      <c r="S35" s="4"/>
      <c r="T35" s="4"/>
      <c r="U35" s="4"/>
      <c r="V35" s="4"/>
      <c r="W35" s="4"/>
    </row>
    <row r="36" spans="1:23" ht="38.25" x14ac:dyDescent="0.25">
      <c r="A36" s="49" t="s">
        <v>235</v>
      </c>
      <c r="B36" s="27">
        <v>18</v>
      </c>
      <c r="C36" s="28">
        <v>1</v>
      </c>
      <c r="D36" s="5" t="s">
        <v>13</v>
      </c>
      <c r="E36" s="5" t="s">
        <v>64</v>
      </c>
      <c r="F36" s="5" t="s">
        <v>68</v>
      </c>
      <c r="G36" s="34" t="s">
        <v>69</v>
      </c>
      <c r="H36" s="34" t="s">
        <v>70</v>
      </c>
      <c r="I36" s="30">
        <v>20</v>
      </c>
      <c r="J36" s="28" t="s">
        <v>17</v>
      </c>
      <c r="K36" s="97">
        <v>2</v>
      </c>
      <c r="L36" s="28" t="s">
        <v>18</v>
      </c>
      <c r="M36" s="31">
        <v>7500</v>
      </c>
      <c r="N36" s="31">
        <v>30000</v>
      </c>
      <c r="O36" s="50">
        <v>60000</v>
      </c>
      <c r="P36" s="4"/>
      <c r="Q36" s="4"/>
      <c r="R36" s="4"/>
      <c r="S36" s="4"/>
      <c r="T36" s="4"/>
      <c r="U36" s="4"/>
      <c r="V36" s="4"/>
      <c r="W36" s="4"/>
    </row>
    <row r="37" spans="1:23" ht="36" x14ac:dyDescent="0.25">
      <c r="A37" s="49" t="s">
        <v>235</v>
      </c>
      <c r="B37" s="27">
        <v>19</v>
      </c>
      <c r="C37" s="28">
        <v>1</v>
      </c>
      <c r="D37" s="5" t="s">
        <v>13</v>
      </c>
      <c r="E37" s="5" t="s">
        <v>71</v>
      </c>
      <c r="F37" s="5" t="s">
        <v>72</v>
      </c>
      <c r="G37" s="29" t="s">
        <v>73</v>
      </c>
      <c r="H37" s="34" t="s">
        <v>74</v>
      </c>
      <c r="I37" s="30">
        <v>250</v>
      </c>
      <c r="J37" s="28" t="s">
        <v>17</v>
      </c>
      <c r="K37" s="97">
        <v>2</v>
      </c>
      <c r="L37" s="28" t="s">
        <v>18</v>
      </c>
      <c r="M37" s="31">
        <v>13000</v>
      </c>
      <c r="N37" s="31">
        <f t="shared" ref="N37:N54" si="4">M37*4</f>
        <v>52000</v>
      </c>
      <c r="O37" s="50">
        <f t="shared" ref="O37:O131" si="5">N37*2</f>
        <v>104000</v>
      </c>
      <c r="P37" s="4"/>
      <c r="Q37" s="4"/>
      <c r="R37" s="4"/>
      <c r="S37" s="4"/>
      <c r="T37" s="4"/>
      <c r="U37" s="4"/>
      <c r="V37" s="4"/>
      <c r="W37" s="4"/>
    </row>
    <row r="38" spans="1:23" ht="38.25" x14ac:dyDescent="0.25">
      <c r="A38" s="70" t="s">
        <v>235</v>
      </c>
      <c r="B38" s="71">
        <v>20</v>
      </c>
      <c r="C38" s="72">
        <v>1</v>
      </c>
      <c r="D38" s="73" t="s">
        <v>13</v>
      </c>
      <c r="E38" s="73" t="s">
        <v>71</v>
      </c>
      <c r="F38" s="73" t="s">
        <v>75</v>
      </c>
      <c r="G38" s="74" t="s">
        <v>76</v>
      </c>
      <c r="H38" s="79" t="s">
        <v>77</v>
      </c>
      <c r="I38" s="75">
        <v>5</v>
      </c>
      <c r="J38" s="72" t="s">
        <v>17</v>
      </c>
      <c r="K38" s="102">
        <v>0</v>
      </c>
      <c r="L38" s="72" t="s">
        <v>18</v>
      </c>
      <c r="M38" s="76">
        <v>1000</v>
      </c>
      <c r="N38" s="76">
        <f t="shared" si="4"/>
        <v>4000</v>
      </c>
      <c r="O38" s="105">
        <f>N38*2+N39*2</f>
        <v>16000</v>
      </c>
      <c r="P38" s="144"/>
      <c r="Q38" s="147"/>
      <c r="R38" s="145"/>
      <c r="S38" s="4"/>
      <c r="T38" s="4"/>
      <c r="U38" s="4"/>
      <c r="V38" s="4"/>
      <c r="W38" s="4"/>
    </row>
    <row r="39" spans="1:23" ht="38.25" x14ac:dyDescent="0.25">
      <c r="A39" s="70" t="s">
        <v>235</v>
      </c>
      <c r="B39" s="71">
        <v>20</v>
      </c>
      <c r="C39" s="72">
        <v>2</v>
      </c>
      <c r="D39" s="73" t="s">
        <v>13</v>
      </c>
      <c r="E39" s="73" t="s">
        <v>71</v>
      </c>
      <c r="F39" s="73" t="s">
        <v>75</v>
      </c>
      <c r="G39" s="74" t="s">
        <v>76</v>
      </c>
      <c r="H39" s="79" t="s">
        <v>78</v>
      </c>
      <c r="I39" s="75">
        <v>5</v>
      </c>
      <c r="J39" s="72" t="s">
        <v>17</v>
      </c>
      <c r="K39" s="102">
        <v>0</v>
      </c>
      <c r="L39" s="72" t="s">
        <v>18</v>
      </c>
      <c r="M39" s="76">
        <v>1000</v>
      </c>
      <c r="N39" s="76">
        <f t="shared" si="4"/>
        <v>4000</v>
      </c>
      <c r="O39" s="106"/>
      <c r="P39" s="144"/>
      <c r="Q39" s="147"/>
      <c r="R39" s="4"/>
      <c r="S39" s="4"/>
      <c r="T39" s="4"/>
      <c r="U39" s="4"/>
      <c r="V39" s="4"/>
      <c r="W39" s="4"/>
    </row>
    <row r="40" spans="1:23" ht="38.25" x14ac:dyDescent="0.25">
      <c r="A40" s="49" t="s">
        <v>235</v>
      </c>
      <c r="B40" s="27">
        <v>21</v>
      </c>
      <c r="C40" s="28">
        <v>1</v>
      </c>
      <c r="D40" s="5" t="s">
        <v>13</v>
      </c>
      <c r="E40" s="5" t="s">
        <v>71</v>
      </c>
      <c r="F40" s="5" t="s">
        <v>79</v>
      </c>
      <c r="G40" s="29" t="s">
        <v>80</v>
      </c>
      <c r="H40" s="34" t="s">
        <v>81</v>
      </c>
      <c r="I40" s="30">
        <v>800</v>
      </c>
      <c r="J40" s="28" t="s">
        <v>17</v>
      </c>
      <c r="K40" s="97">
        <v>2</v>
      </c>
      <c r="L40" s="28" t="s">
        <v>18</v>
      </c>
      <c r="M40" s="31">
        <v>64000</v>
      </c>
      <c r="N40" s="31">
        <f t="shared" si="4"/>
        <v>256000</v>
      </c>
      <c r="O40" s="50">
        <f t="shared" si="5"/>
        <v>512000</v>
      </c>
      <c r="P40" s="4"/>
      <c r="Q40" s="4"/>
      <c r="R40" s="4"/>
      <c r="S40" s="4"/>
      <c r="T40" s="4"/>
      <c r="U40" s="4"/>
      <c r="V40" s="4"/>
      <c r="W40" s="4"/>
    </row>
    <row r="41" spans="1:23" ht="38.25" x14ac:dyDescent="0.25">
      <c r="A41" s="70" t="s">
        <v>235</v>
      </c>
      <c r="B41" s="71">
        <v>22</v>
      </c>
      <c r="C41" s="72">
        <v>1</v>
      </c>
      <c r="D41" s="73" t="s">
        <v>13</v>
      </c>
      <c r="E41" s="73" t="s">
        <v>71</v>
      </c>
      <c r="F41" s="73" t="s">
        <v>82</v>
      </c>
      <c r="G41" s="74" t="s">
        <v>83</v>
      </c>
      <c r="H41" s="79" t="s">
        <v>84</v>
      </c>
      <c r="I41" s="75">
        <v>70</v>
      </c>
      <c r="J41" s="72" t="s">
        <v>17</v>
      </c>
      <c r="K41" s="102">
        <v>2</v>
      </c>
      <c r="L41" s="72" t="s">
        <v>18</v>
      </c>
      <c r="M41" s="76">
        <v>28000</v>
      </c>
      <c r="N41" s="76">
        <f t="shared" si="4"/>
        <v>112000</v>
      </c>
      <c r="O41" s="105">
        <f>N41*2+N42*2</f>
        <v>236000</v>
      </c>
      <c r="P41" s="104"/>
      <c r="Q41" s="4"/>
      <c r="R41" s="4"/>
      <c r="S41" s="4"/>
      <c r="T41" s="4"/>
      <c r="U41" s="4"/>
      <c r="V41" s="4"/>
      <c r="W41" s="4"/>
    </row>
    <row r="42" spans="1:23" ht="38.25" x14ac:dyDescent="0.25">
      <c r="A42" s="70" t="s">
        <v>235</v>
      </c>
      <c r="B42" s="71">
        <v>22</v>
      </c>
      <c r="C42" s="72">
        <v>2</v>
      </c>
      <c r="D42" s="73" t="s">
        <v>13</v>
      </c>
      <c r="E42" s="73" t="s">
        <v>71</v>
      </c>
      <c r="F42" s="73" t="s">
        <v>82</v>
      </c>
      <c r="G42" s="74" t="s">
        <v>83</v>
      </c>
      <c r="H42" s="74" t="s">
        <v>85</v>
      </c>
      <c r="I42" s="75">
        <v>10</v>
      </c>
      <c r="J42" s="72" t="s">
        <v>17</v>
      </c>
      <c r="K42" s="102">
        <v>0</v>
      </c>
      <c r="L42" s="72" t="s">
        <v>18</v>
      </c>
      <c r="M42" s="76">
        <v>1500</v>
      </c>
      <c r="N42" s="76">
        <f t="shared" si="4"/>
        <v>6000</v>
      </c>
      <c r="O42" s="106"/>
      <c r="P42" s="104"/>
      <c r="Q42" s="4"/>
      <c r="R42" s="4"/>
      <c r="S42" s="4"/>
      <c r="T42" s="4"/>
      <c r="U42" s="4"/>
      <c r="V42" s="4"/>
      <c r="W42" s="4"/>
    </row>
    <row r="43" spans="1:23" ht="25.5" x14ac:dyDescent="0.25">
      <c r="A43" s="49" t="s">
        <v>235</v>
      </c>
      <c r="B43" s="27">
        <v>23</v>
      </c>
      <c r="C43" s="28">
        <v>1</v>
      </c>
      <c r="D43" s="5" t="s">
        <v>13</v>
      </c>
      <c r="E43" s="5" t="s">
        <v>71</v>
      </c>
      <c r="F43" s="5" t="s">
        <v>86</v>
      </c>
      <c r="G43" s="29" t="s">
        <v>87</v>
      </c>
      <c r="H43" s="34" t="s">
        <v>88</v>
      </c>
      <c r="I43" s="30">
        <v>500</v>
      </c>
      <c r="J43" s="28" t="s">
        <v>17</v>
      </c>
      <c r="K43" s="97">
        <v>2</v>
      </c>
      <c r="L43" s="28" t="s">
        <v>18</v>
      </c>
      <c r="M43" s="31">
        <v>8000</v>
      </c>
      <c r="N43" s="31">
        <f t="shared" si="4"/>
        <v>32000</v>
      </c>
      <c r="O43" s="50">
        <f t="shared" si="5"/>
        <v>64000</v>
      </c>
      <c r="P43" s="4"/>
      <c r="Q43" s="4"/>
      <c r="R43" s="4"/>
      <c r="S43" s="4"/>
      <c r="T43" s="4"/>
      <c r="U43" s="4"/>
      <c r="V43" s="4"/>
      <c r="W43" s="4"/>
    </row>
    <row r="44" spans="1:23" ht="48" x14ac:dyDescent="0.25">
      <c r="A44" s="70" t="s">
        <v>235</v>
      </c>
      <c r="B44" s="71">
        <v>24</v>
      </c>
      <c r="C44" s="72">
        <v>1</v>
      </c>
      <c r="D44" s="73" t="s">
        <v>13</v>
      </c>
      <c r="E44" s="73" t="s">
        <v>71</v>
      </c>
      <c r="F44" s="73" t="s">
        <v>89</v>
      </c>
      <c r="G44" s="74" t="s">
        <v>90</v>
      </c>
      <c r="H44" s="74" t="s">
        <v>91</v>
      </c>
      <c r="I44" s="75">
        <v>550</v>
      </c>
      <c r="J44" s="72" t="s">
        <v>17</v>
      </c>
      <c r="K44" s="102">
        <v>2</v>
      </c>
      <c r="L44" s="72" t="s">
        <v>18</v>
      </c>
      <c r="M44" s="76">
        <v>55000</v>
      </c>
      <c r="N44" s="76">
        <f t="shared" si="4"/>
        <v>220000</v>
      </c>
      <c r="O44" s="105">
        <f>N44*2+N45*2</f>
        <v>448000</v>
      </c>
      <c r="P44" s="104"/>
      <c r="Q44" s="4"/>
      <c r="R44" s="4"/>
      <c r="S44" s="4"/>
      <c r="T44" s="4"/>
      <c r="U44" s="4"/>
      <c r="V44" s="4"/>
      <c r="W44" s="4"/>
    </row>
    <row r="45" spans="1:23" ht="48" x14ac:dyDescent="0.25">
      <c r="A45" s="70" t="s">
        <v>235</v>
      </c>
      <c r="B45" s="71">
        <v>24</v>
      </c>
      <c r="C45" s="72">
        <v>2</v>
      </c>
      <c r="D45" s="73" t="s">
        <v>13</v>
      </c>
      <c r="E45" s="73" t="s">
        <v>71</v>
      </c>
      <c r="F45" s="73" t="s">
        <v>89</v>
      </c>
      <c r="G45" s="74" t="s">
        <v>92</v>
      </c>
      <c r="H45" s="74" t="s">
        <v>93</v>
      </c>
      <c r="I45" s="75">
        <v>10</v>
      </c>
      <c r="J45" s="72" t="s">
        <v>17</v>
      </c>
      <c r="K45" s="102">
        <v>2</v>
      </c>
      <c r="L45" s="72" t="s">
        <v>18</v>
      </c>
      <c r="M45" s="76">
        <v>1000</v>
      </c>
      <c r="N45" s="76">
        <f t="shared" si="4"/>
        <v>4000</v>
      </c>
      <c r="O45" s="106"/>
      <c r="P45" s="104"/>
      <c r="Q45" s="4"/>
      <c r="R45" s="4"/>
      <c r="S45" s="4"/>
      <c r="T45" s="4"/>
      <c r="U45" s="4"/>
      <c r="V45" s="4"/>
      <c r="W45" s="4"/>
    </row>
    <row r="46" spans="1:23" ht="36" x14ac:dyDescent="0.25">
      <c r="A46" s="49" t="s">
        <v>235</v>
      </c>
      <c r="B46" s="27">
        <v>25</v>
      </c>
      <c r="C46" s="28">
        <v>1</v>
      </c>
      <c r="D46" s="5" t="s">
        <v>13</v>
      </c>
      <c r="E46" s="5" t="s">
        <v>71</v>
      </c>
      <c r="F46" s="5" t="s">
        <v>89</v>
      </c>
      <c r="G46" s="29" t="s">
        <v>94</v>
      </c>
      <c r="H46" s="29" t="s">
        <v>95</v>
      </c>
      <c r="I46" s="30">
        <v>20</v>
      </c>
      <c r="J46" s="28" t="s">
        <v>17</v>
      </c>
      <c r="K46" s="97">
        <v>2</v>
      </c>
      <c r="L46" s="28" t="s">
        <v>18</v>
      </c>
      <c r="M46" s="31">
        <v>3500</v>
      </c>
      <c r="N46" s="31">
        <f t="shared" si="4"/>
        <v>14000</v>
      </c>
      <c r="O46" s="50">
        <f t="shared" si="5"/>
        <v>28000</v>
      </c>
      <c r="P46" s="4"/>
      <c r="Q46" s="4"/>
      <c r="R46" s="4"/>
      <c r="S46" s="4"/>
      <c r="T46" s="4"/>
      <c r="U46" s="4"/>
      <c r="V46" s="4"/>
      <c r="W46" s="4"/>
    </row>
    <row r="47" spans="1:23" ht="36" x14ac:dyDescent="0.25">
      <c r="A47" s="70" t="s">
        <v>235</v>
      </c>
      <c r="B47" s="71">
        <v>26</v>
      </c>
      <c r="C47" s="72">
        <v>1</v>
      </c>
      <c r="D47" s="73" t="s">
        <v>13</v>
      </c>
      <c r="E47" s="73" t="s">
        <v>96</v>
      </c>
      <c r="F47" s="73" t="s">
        <v>97</v>
      </c>
      <c r="G47" s="79" t="s">
        <v>98</v>
      </c>
      <c r="H47" s="79" t="s">
        <v>306</v>
      </c>
      <c r="I47" s="75">
        <v>50</v>
      </c>
      <c r="J47" s="72" t="s">
        <v>17</v>
      </c>
      <c r="K47" s="102">
        <v>2</v>
      </c>
      <c r="L47" s="72" t="s">
        <v>18</v>
      </c>
      <c r="M47" s="76">
        <v>5000</v>
      </c>
      <c r="N47" s="76">
        <f t="shared" si="4"/>
        <v>20000</v>
      </c>
      <c r="O47" s="105">
        <f>N47*2+N48*2</f>
        <v>80000</v>
      </c>
      <c r="P47" s="104"/>
      <c r="Q47" s="4"/>
      <c r="R47" s="4"/>
      <c r="S47" s="4"/>
      <c r="T47" s="4"/>
      <c r="U47" s="4"/>
      <c r="V47" s="4"/>
      <c r="W47" s="4"/>
    </row>
    <row r="48" spans="1:23" ht="36" x14ac:dyDescent="0.25">
      <c r="A48" s="70" t="s">
        <v>235</v>
      </c>
      <c r="B48" s="71">
        <v>26</v>
      </c>
      <c r="C48" s="72">
        <v>2</v>
      </c>
      <c r="D48" s="73" t="s">
        <v>13</v>
      </c>
      <c r="E48" s="73" t="s">
        <v>96</v>
      </c>
      <c r="F48" s="73" t="s">
        <v>97</v>
      </c>
      <c r="G48" s="79" t="s">
        <v>98</v>
      </c>
      <c r="H48" s="79" t="s">
        <v>307</v>
      </c>
      <c r="I48" s="75">
        <v>50</v>
      </c>
      <c r="J48" s="72" t="s">
        <v>17</v>
      </c>
      <c r="K48" s="102">
        <v>0</v>
      </c>
      <c r="L48" s="72" t="s">
        <v>18</v>
      </c>
      <c r="M48" s="76">
        <v>5000</v>
      </c>
      <c r="N48" s="76">
        <f t="shared" si="4"/>
        <v>20000</v>
      </c>
      <c r="O48" s="106"/>
      <c r="P48" s="104"/>
      <c r="Q48" s="142"/>
      <c r="R48" s="4"/>
      <c r="S48" s="4"/>
      <c r="T48" s="145"/>
      <c r="U48" s="4"/>
      <c r="V48" s="4"/>
      <c r="W48" s="4"/>
    </row>
    <row r="49" spans="1:23" ht="36" x14ac:dyDescent="0.25">
      <c r="A49" s="70" t="s">
        <v>235</v>
      </c>
      <c r="B49" s="71">
        <v>27</v>
      </c>
      <c r="C49" s="72">
        <v>1</v>
      </c>
      <c r="D49" s="73" t="s">
        <v>13</v>
      </c>
      <c r="E49" s="73" t="s">
        <v>96</v>
      </c>
      <c r="F49" s="73" t="s">
        <v>97</v>
      </c>
      <c r="G49" s="74" t="s">
        <v>99</v>
      </c>
      <c r="H49" s="74" t="s">
        <v>100</v>
      </c>
      <c r="I49" s="75">
        <v>1100</v>
      </c>
      <c r="J49" s="72" t="s">
        <v>17</v>
      </c>
      <c r="K49" s="102">
        <v>2</v>
      </c>
      <c r="L49" s="72" t="s">
        <v>18</v>
      </c>
      <c r="M49" s="76">
        <v>95000</v>
      </c>
      <c r="N49" s="76">
        <f t="shared" si="4"/>
        <v>380000</v>
      </c>
      <c r="O49" s="105">
        <f>N49*2+N50*2</f>
        <v>1176000</v>
      </c>
      <c r="P49" s="104"/>
      <c r="Q49" s="4"/>
      <c r="R49" s="4"/>
      <c r="S49" s="4"/>
      <c r="T49" s="4"/>
      <c r="U49" s="4"/>
      <c r="V49" s="4"/>
      <c r="W49" s="4"/>
    </row>
    <row r="50" spans="1:23" ht="36" x14ac:dyDescent="0.25">
      <c r="A50" s="70" t="s">
        <v>235</v>
      </c>
      <c r="B50" s="71">
        <v>27</v>
      </c>
      <c r="C50" s="72">
        <v>2</v>
      </c>
      <c r="D50" s="73" t="s">
        <v>13</v>
      </c>
      <c r="E50" s="73" t="s">
        <v>96</v>
      </c>
      <c r="F50" s="73" t="s">
        <v>97</v>
      </c>
      <c r="G50" s="74" t="s">
        <v>99</v>
      </c>
      <c r="H50" s="79" t="s">
        <v>101</v>
      </c>
      <c r="I50" s="75">
        <v>600</v>
      </c>
      <c r="J50" s="72" t="s">
        <v>17</v>
      </c>
      <c r="K50" s="102">
        <v>0</v>
      </c>
      <c r="L50" s="72" t="s">
        <v>18</v>
      </c>
      <c r="M50" s="76">
        <v>52000</v>
      </c>
      <c r="N50" s="76">
        <f t="shared" si="4"/>
        <v>208000</v>
      </c>
      <c r="O50" s="106"/>
      <c r="P50" s="104"/>
      <c r="Q50" s="4"/>
      <c r="R50" s="4"/>
      <c r="S50" s="4"/>
      <c r="T50" s="4"/>
      <c r="U50" s="4"/>
      <c r="V50" s="4"/>
      <c r="W50" s="4"/>
    </row>
    <row r="51" spans="1:23" ht="25.5" x14ac:dyDescent="0.25">
      <c r="A51" s="49" t="s">
        <v>235</v>
      </c>
      <c r="B51" s="27">
        <v>28</v>
      </c>
      <c r="C51" s="28">
        <v>1</v>
      </c>
      <c r="D51" s="5" t="s">
        <v>13</v>
      </c>
      <c r="E51" s="5" t="s">
        <v>96</v>
      </c>
      <c r="F51" s="5" t="s">
        <v>102</v>
      </c>
      <c r="G51" s="29" t="s">
        <v>103</v>
      </c>
      <c r="H51" s="29" t="s">
        <v>104</v>
      </c>
      <c r="I51" s="30">
        <v>40</v>
      </c>
      <c r="J51" s="28" t="s">
        <v>17</v>
      </c>
      <c r="K51" s="97">
        <v>2</v>
      </c>
      <c r="L51" s="28" t="s">
        <v>18</v>
      </c>
      <c r="M51" s="31">
        <v>3500</v>
      </c>
      <c r="N51" s="31">
        <f t="shared" si="4"/>
        <v>14000</v>
      </c>
      <c r="O51" s="50">
        <f t="shared" si="5"/>
        <v>28000</v>
      </c>
      <c r="P51" s="4"/>
      <c r="Q51" s="4"/>
      <c r="R51" s="4"/>
      <c r="S51" s="4"/>
      <c r="T51" s="4"/>
      <c r="U51" s="4"/>
      <c r="V51" s="4"/>
      <c r="W51" s="4"/>
    </row>
    <row r="52" spans="1:23" ht="36" x14ac:dyDescent="0.25">
      <c r="A52" s="70" t="s">
        <v>235</v>
      </c>
      <c r="B52" s="71">
        <v>29</v>
      </c>
      <c r="C52" s="72">
        <v>1</v>
      </c>
      <c r="D52" s="73" t="s">
        <v>13</v>
      </c>
      <c r="E52" s="73" t="s">
        <v>105</v>
      </c>
      <c r="F52" s="73" t="s">
        <v>106</v>
      </c>
      <c r="G52" s="74" t="s">
        <v>107</v>
      </c>
      <c r="H52" s="74" t="s">
        <v>108</v>
      </c>
      <c r="I52" s="75">
        <v>550</v>
      </c>
      <c r="J52" s="72" t="s">
        <v>17</v>
      </c>
      <c r="K52" s="102">
        <v>2</v>
      </c>
      <c r="L52" s="72" t="s">
        <v>18</v>
      </c>
      <c r="M52" s="76">
        <v>4000</v>
      </c>
      <c r="N52" s="76">
        <f t="shared" si="4"/>
        <v>16000</v>
      </c>
      <c r="O52" s="105">
        <f>N52*2+N53*2</f>
        <v>35200</v>
      </c>
      <c r="P52" s="104"/>
      <c r="Q52" s="4"/>
      <c r="R52" s="4"/>
      <c r="S52" s="4"/>
      <c r="T52" s="4"/>
      <c r="U52" s="4"/>
      <c r="V52" s="4"/>
      <c r="W52" s="4"/>
    </row>
    <row r="53" spans="1:23" ht="36" x14ac:dyDescent="0.25">
      <c r="A53" s="70" t="s">
        <v>235</v>
      </c>
      <c r="B53" s="71">
        <v>29</v>
      </c>
      <c r="C53" s="72">
        <v>2</v>
      </c>
      <c r="D53" s="73" t="s">
        <v>13</v>
      </c>
      <c r="E53" s="73" t="s">
        <v>105</v>
      </c>
      <c r="F53" s="73" t="s">
        <v>106</v>
      </c>
      <c r="G53" s="74" t="s">
        <v>109</v>
      </c>
      <c r="H53" s="74" t="s">
        <v>110</v>
      </c>
      <c r="I53" s="75">
        <v>50</v>
      </c>
      <c r="J53" s="72" t="s">
        <v>17</v>
      </c>
      <c r="K53" s="102">
        <v>0</v>
      </c>
      <c r="L53" s="72" t="s">
        <v>18</v>
      </c>
      <c r="M53" s="76">
        <v>400</v>
      </c>
      <c r="N53" s="76">
        <f t="shared" si="4"/>
        <v>1600</v>
      </c>
      <c r="O53" s="106"/>
      <c r="P53" s="104"/>
      <c r="Q53" s="4"/>
      <c r="R53" s="4"/>
      <c r="S53" s="4"/>
      <c r="T53" s="4"/>
      <c r="U53" s="4"/>
      <c r="V53" s="4"/>
      <c r="W53" s="4"/>
    </row>
    <row r="54" spans="1:23" ht="36" x14ac:dyDescent="0.25">
      <c r="A54" s="49" t="s">
        <v>235</v>
      </c>
      <c r="B54" s="27">
        <v>30</v>
      </c>
      <c r="C54" s="35">
        <v>1</v>
      </c>
      <c r="D54" s="5" t="s">
        <v>13</v>
      </c>
      <c r="E54" s="5" t="s">
        <v>105</v>
      </c>
      <c r="F54" s="5" t="s">
        <v>106</v>
      </c>
      <c r="G54" s="29" t="s">
        <v>111</v>
      </c>
      <c r="H54" s="32" t="s">
        <v>112</v>
      </c>
      <c r="I54" s="30">
        <v>50</v>
      </c>
      <c r="J54" s="28" t="s">
        <v>17</v>
      </c>
      <c r="K54" s="97">
        <v>2</v>
      </c>
      <c r="L54" s="28" t="s">
        <v>18</v>
      </c>
      <c r="M54" s="31">
        <v>500</v>
      </c>
      <c r="N54" s="31">
        <f t="shared" si="4"/>
        <v>2000</v>
      </c>
      <c r="O54" s="50">
        <f t="shared" si="5"/>
        <v>4000</v>
      </c>
      <c r="P54" s="4"/>
      <c r="Q54" s="4"/>
      <c r="R54" s="4"/>
      <c r="S54" s="4"/>
      <c r="T54" s="4"/>
      <c r="U54" s="4"/>
      <c r="V54" s="4"/>
      <c r="W54" s="4"/>
    </row>
    <row r="55" spans="1:23" ht="36" x14ac:dyDescent="0.25">
      <c r="A55" s="49" t="s">
        <v>235</v>
      </c>
      <c r="B55" s="27">
        <v>31</v>
      </c>
      <c r="C55" s="28">
        <v>1</v>
      </c>
      <c r="D55" s="5" t="s">
        <v>13</v>
      </c>
      <c r="E55" s="5" t="s">
        <v>105</v>
      </c>
      <c r="F55" s="5" t="s">
        <v>113</v>
      </c>
      <c r="G55" s="29" t="s">
        <v>114</v>
      </c>
      <c r="H55" s="29" t="s">
        <v>115</v>
      </c>
      <c r="I55" s="30">
        <v>30</v>
      </c>
      <c r="J55" s="28" t="s">
        <v>17</v>
      </c>
      <c r="K55" s="97">
        <v>2</v>
      </c>
      <c r="L55" s="28" t="s">
        <v>18</v>
      </c>
      <c r="M55" s="31">
        <v>13000</v>
      </c>
      <c r="N55" s="31">
        <f>M55*4</f>
        <v>52000</v>
      </c>
      <c r="O55" s="50">
        <f t="shared" si="5"/>
        <v>104000</v>
      </c>
      <c r="P55" s="4"/>
      <c r="Q55" s="4"/>
      <c r="R55" s="4"/>
      <c r="S55" s="4"/>
      <c r="T55" s="4"/>
      <c r="U55" s="4"/>
      <c r="V55" s="4"/>
      <c r="W55" s="4"/>
    </row>
    <row r="56" spans="1:23" ht="36" x14ac:dyDescent="0.25">
      <c r="A56" s="49" t="s">
        <v>235</v>
      </c>
      <c r="B56" s="27">
        <v>32</v>
      </c>
      <c r="C56" s="28">
        <v>1</v>
      </c>
      <c r="D56" s="5" t="s">
        <v>13</v>
      </c>
      <c r="E56" s="5" t="s">
        <v>105</v>
      </c>
      <c r="F56" s="5" t="s">
        <v>116</v>
      </c>
      <c r="G56" s="29" t="s">
        <v>117</v>
      </c>
      <c r="H56" s="29" t="s">
        <v>118</v>
      </c>
      <c r="I56" s="30">
        <v>10</v>
      </c>
      <c r="J56" s="28" t="s">
        <v>17</v>
      </c>
      <c r="K56" s="97">
        <v>2</v>
      </c>
      <c r="L56" s="28" t="s">
        <v>18</v>
      </c>
      <c r="M56" s="31">
        <v>700</v>
      </c>
      <c r="N56" s="31">
        <f>M56*4</f>
        <v>2800</v>
      </c>
      <c r="O56" s="50">
        <f t="shared" si="5"/>
        <v>5600</v>
      </c>
      <c r="P56" s="4"/>
      <c r="Q56" s="4"/>
      <c r="R56" s="4"/>
      <c r="S56" s="4"/>
      <c r="T56" s="4"/>
      <c r="U56" s="4"/>
      <c r="V56" s="4"/>
      <c r="W56" s="4"/>
    </row>
    <row r="57" spans="1:23" ht="36" x14ac:dyDescent="0.25">
      <c r="A57" s="49" t="s">
        <v>235</v>
      </c>
      <c r="B57" s="27">
        <v>33</v>
      </c>
      <c r="C57" s="28">
        <v>1</v>
      </c>
      <c r="D57" s="5" t="s">
        <v>13</v>
      </c>
      <c r="E57" s="5" t="s">
        <v>105</v>
      </c>
      <c r="F57" s="5" t="s">
        <v>119</v>
      </c>
      <c r="G57" s="29" t="s">
        <v>120</v>
      </c>
      <c r="H57" s="29" t="s">
        <v>88</v>
      </c>
      <c r="I57" s="30">
        <v>1100</v>
      </c>
      <c r="J57" s="28" t="s">
        <v>17</v>
      </c>
      <c r="K57" s="97">
        <v>2</v>
      </c>
      <c r="L57" s="28" t="s">
        <v>18</v>
      </c>
      <c r="M57" s="31">
        <v>42000</v>
      </c>
      <c r="N57" s="31">
        <f t="shared" ref="N57:N131" si="6">M57*4</f>
        <v>168000</v>
      </c>
      <c r="O57" s="50">
        <f t="shared" si="5"/>
        <v>336000</v>
      </c>
      <c r="P57" s="4"/>
      <c r="Q57" s="4"/>
      <c r="R57" s="4"/>
      <c r="S57" s="4"/>
      <c r="T57" s="4"/>
      <c r="U57" s="4"/>
      <c r="V57" s="4"/>
      <c r="W57" s="4"/>
    </row>
    <row r="58" spans="1:23" ht="36" x14ac:dyDescent="0.25">
      <c r="A58" s="49" t="s">
        <v>235</v>
      </c>
      <c r="B58" s="27">
        <v>34</v>
      </c>
      <c r="C58" s="28">
        <v>1</v>
      </c>
      <c r="D58" s="5" t="s">
        <v>13</v>
      </c>
      <c r="E58" s="5" t="s">
        <v>105</v>
      </c>
      <c r="F58" s="5" t="s">
        <v>121</v>
      </c>
      <c r="G58" s="29" t="s">
        <v>122</v>
      </c>
      <c r="H58" s="29" t="s">
        <v>88</v>
      </c>
      <c r="I58" s="30">
        <v>500</v>
      </c>
      <c r="J58" s="28" t="s">
        <v>17</v>
      </c>
      <c r="K58" s="97">
        <v>2</v>
      </c>
      <c r="L58" s="28" t="s">
        <v>18</v>
      </c>
      <c r="M58" s="31">
        <v>19000</v>
      </c>
      <c r="N58" s="31">
        <f t="shared" si="6"/>
        <v>76000</v>
      </c>
      <c r="O58" s="50">
        <f t="shared" si="5"/>
        <v>152000</v>
      </c>
      <c r="P58" s="4"/>
      <c r="Q58" s="4"/>
      <c r="R58" s="4"/>
      <c r="S58" s="4"/>
      <c r="T58" s="4"/>
      <c r="U58" s="4"/>
      <c r="V58" s="4"/>
      <c r="W58" s="4"/>
    </row>
    <row r="59" spans="1:23" ht="38.25" x14ac:dyDescent="0.25">
      <c r="A59" s="49" t="s">
        <v>235</v>
      </c>
      <c r="B59" s="27">
        <v>35</v>
      </c>
      <c r="C59" s="35">
        <v>1</v>
      </c>
      <c r="D59" s="5" t="s">
        <v>13</v>
      </c>
      <c r="E59" s="5" t="s">
        <v>105</v>
      </c>
      <c r="F59" s="5" t="s">
        <v>123</v>
      </c>
      <c r="G59" s="29" t="s">
        <v>308</v>
      </c>
      <c r="H59" s="29" t="s">
        <v>88</v>
      </c>
      <c r="I59" s="30">
        <v>150</v>
      </c>
      <c r="J59" s="28" t="s">
        <v>17</v>
      </c>
      <c r="K59" s="97">
        <v>2</v>
      </c>
      <c r="L59" s="28" t="s">
        <v>18</v>
      </c>
      <c r="M59" s="31">
        <v>14000</v>
      </c>
      <c r="N59" s="31">
        <f t="shared" si="6"/>
        <v>56000</v>
      </c>
      <c r="O59" s="50">
        <f t="shared" si="5"/>
        <v>112000</v>
      </c>
      <c r="P59" s="4"/>
      <c r="Q59" s="4"/>
      <c r="R59" s="4"/>
      <c r="S59" s="4"/>
      <c r="T59" s="4"/>
      <c r="U59" s="4"/>
      <c r="V59" s="4"/>
      <c r="W59" s="4"/>
    </row>
    <row r="60" spans="1:23" ht="36" x14ac:dyDescent="0.25">
      <c r="A60" s="49" t="s">
        <v>235</v>
      </c>
      <c r="B60" s="27">
        <v>36</v>
      </c>
      <c r="C60" s="28">
        <v>1</v>
      </c>
      <c r="D60" s="5" t="s">
        <v>13</v>
      </c>
      <c r="E60" s="5" t="s">
        <v>105</v>
      </c>
      <c r="F60" s="5" t="s">
        <v>124</v>
      </c>
      <c r="G60" s="29" t="s">
        <v>125</v>
      </c>
      <c r="H60" s="29" t="s">
        <v>126</v>
      </c>
      <c r="I60" s="30">
        <v>400</v>
      </c>
      <c r="J60" s="28" t="s">
        <v>17</v>
      </c>
      <c r="K60" s="97">
        <v>2</v>
      </c>
      <c r="L60" s="28" t="s">
        <v>18</v>
      </c>
      <c r="M60" s="31">
        <v>35000</v>
      </c>
      <c r="N60" s="31">
        <f t="shared" si="6"/>
        <v>140000</v>
      </c>
      <c r="O60" s="50">
        <f t="shared" si="5"/>
        <v>280000</v>
      </c>
      <c r="P60" s="4"/>
      <c r="Q60" s="4"/>
      <c r="R60" s="4"/>
      <c r="S60" s="4"/>
      <c r="T60" s="4"/>
      <c r="U60" s="4"/>
      <c r="V60" s="4"/>
      <c r="W60" s="4"/>
    </row>
    <row r="61" spans="1:23" ht="36" x14ac:dyDescent="0.25">
      <c r="A61" s="49" t="s">
        <v>235</v>
      </c>
      <c r="B61" s="27">
        <v>37</v>
      </c>
      <c r="C61" s="28">
        <v>1</v>
      </c>
      <c r="D61" s="5" t="s">
        <v>13</v>
      </c>
      <c r="E61" s="5" t="s">
        <v>105</v>
      </c>
      <c r="F61" s="5" t="s">
        <v>127</v>
      </c>
      <c r="G61" s="29" t="s">
        <v>128</v>
      </c>
      <c r="H61" s="29" t="s">
        <v>129</v>
      </c>
      <c r="I61" s="30">
        <v>15</v>
      </c>
      <c r="J61" s="28" t="s">
        <v>17</v>
      </c>
      <c r="K61" s="97">
        <v>2</v>
      </c>
      <c r="L61" s="28" t="s">
        <v>18</v>
      </c>
      <c r="M61" s="31">
        <v>1200</v>
      </c>
      <c r="N61" s="31">
        <f>M61*4</f>
        <v>4800</v>
      </c>
      <c r="O61" s="50">
        <f t="shared" si="5"/>
        <v>9600</v>
      </c>
      <c r="P61" s="4"/>
      <c r="Q61" s="4"/>
      <c r="R61" s="4"/>
      <c r="S61" s="4"/>
      <c r="T61" s="4"/>
      <c r="U61" s="4"/>
      <c r="V61" s="4"/>
      <c r="W61" s="4"/>
    </row>
    <row r="62" spans="1:23" ht="36" x14ac:dyDescent="0.25">
      <c r="A62" s="49" t="s">
        <v>235</v>
      </c>
      <c r="B62" s="27">
        <v>38</v>
      </c>
      <c r="C62" s="28">
        <v>1</v>
      </c>
      <c r="D62" s="5" t="s">
        <v>13</v>
      </c>
      <c r="E62" s="5" t="s">
        <v>105</v>
      </c>
      <c r="F62" s="5" t="s">
        <v>130</v>
      </c>
      <c r="G62" s="29" t="s">
        <v>131</v>
      </c>
      <c r="H62" s="29" t="s">
        <v>132</v>
      </c>
      <c r="I62" s="30">
        <v>15</v>
      </c>
      <c r="J62" s="28" t="s">
        <v>17</v>
      </c>
      <c r="K62" s="97">
        <v>2</v>
      </c>
      <c r="L62" s="28" t="s">
        <v>18</v>
      </c>
      <c r="M62" s="31">
        <v>120</v>
      </c>
      <c r="N62" s="31">
        <f t="shared" si="6"/>
        <v>480</v>
      </c>
      <c r="O62" s="50">
        <f t="shared" si="5"/>
        <v>960</v>
      </c>
      <c r="P62" s="4"/>
      <c r="Q62" s="4"/>
      <c r="R62" s="4"/>
      <c r="S62" s="4"/>
      <c r="T62" s="4"/>
      <c r="U62" s="4"/>
      <c r="V62" s="4"/>
      <c r="W62" s="4"/>
    </row>
    <row r="63" spans="1:23" ht="38.25" x14ac:dyDescent="0.25">
      <c r="A63" s="70" t="s">
        <v>235</v>
      </c>
      <c r="B63" s="71">
        <v>39</v>
      </c>
      <c r="C63" s="72">
        <v>1</v>
      </c>
      <c r="D63" s="73" t="s">
        <v>13</v>
      </c>
      <c r="E63" s="73" t="s">
        <v>105</v>
      </c>
      <c r="F63" s="73" t="s">
        <v>133</v>
      </c>
      <c r="G63" s="74" t="s">
        <v>134</v>
      </c>
      <c r="H63" s="74" t="s">
        <v>135</v>
      </c>
      <c r="I63" s="75">
        <v>70</v>
      </c>
      <c r="J63" s="72" t="s">
        <v>17</v>
      </c>
      <c r="K63" s="102">
        <v>2</v>
      </c>
      <c r="L63" s="72" t="s">
        <v>18</v>
      </c>
      <c r="M63" s="76">
        <v>13000</v>
      </c>
      <c r="N63" s="76">
        <f t="shared" si="6"/>
        <v>52000</v>
      </c>
      <c r="O63" s="105">
        <f>N63*2+N64*2</f>
        <v>192000</v>
      </c>
      <c r="P63" s="104"/>
      <c r="Q63" s="4"/>
      <c r="R63" s="4"/>
      <c r="S63" s="4"/>
      <c r="T63" s="4"/>
      <c r="U63" s="4"/>
      <c r="V63" s="4"/>
      <c r="W63" s="4"/>
    </row>
    <row r="64" spans="1:23" ht="38.25" x14ac:dyDescent="0.25">
      <c r="A64" s="70" t="s">
        <v>235</v>
      </c>
      <c r="B64" s="71">
        <v>39</v>
      </c>
      <c r="C64" s="72">
        <v>2</v>
      </c>
      <c r="D64" s="73" t="s">
        <v>13</v>
      </c>
      <c r="E64" s="73" t="s">
        <v>105</v>
      </c>
      <c r="F64" s="73" t="s">
        <v>133</v>
      </c>
      <c r="G64" s="74" t="s">
        <v>134</v>
      </c>
      <c r="H64" s="74" t="s">
        <v>136</v>
      </c>
      <c r="I64" s="75">
        <v>60</v>
      </c>
      <c r="J64" s="72" t="s">
        <v>17</v>
      </c>
      <c r="K64" s="102">
        <v>0</v>
      </c>
      <c r="L64" s="72" t="s">
        <v>18</v>
      </c>
      <c r="M64" s="76">
        <v>11000</v>
      </c>
      <c r="N64" s="76">
        <f t="shared" si="6"/>
        <v>44000</v>
      </c>
      <c r="O64" s="106"/>
      <c r="P64" s="104"/>
      <c r="Q64" s="142"/>
      <c r="R64" s="4"/>
      <c r="S64" s="4"/>
      <c r="T64" s="4"/>
      <c r="U64" s="4"/>
      <c r="V64" s="4"/>
      <c r="W64" s="4"/>
    </row>
    <row r="65" spans="1:23" ht="38.25" x14ac:dyDescent="0.25">
      <c r="A65" s="49" t="s">
        <v>235</v>
      </c>
      <c r="B65" s="27">
        <v>40</v>
      </c>
      <c r="C65" s="28">
        <v>1</v>
      </c>
      <c r="D65" s="5" t="s">
        <v>13</v>
      </c>
      <c r="E65" s="5" t="s">
        <v>137</v>
      </c>
      <c r="F65" s="5" t="s">
        <v>138</v>
      </c>
      <c r="G65" s="29" t="s">
        <v>139</v>
      </c>
      <c r="H65" s="32" t="s">
        <v>140</v>
      </c>
      <c r="I65" s="30">
        <v>50</v>
      </c>
      <c r="J65" s="28" t="s">
        <v>17</v>
      </c>
      <c r="K65" s="97">
        <v>2</v>
      </c>
      <c r="L65" s="28" t="s">
        <v>18</v>
      </c>
      <c r="M65" s="31">
        <v>4200</v>
      </c>
      <c r="N65" s="31">
        <f t="shared" si="6"/>
        <v>16800</v>
      </c>
      <c r="O65" s="50">
        <f t="shared" si="5"/>
        <v>33600</v>
      </c>
      <c r="P65" s="4"/>
      <c r="Q65" s="4"/>
      <c r="R65" s="4"/>
      <c r="S65" s="4"/>
      <c r="T65" s="4"/>
      <c r="U65" s="4"/>
      <c r="V65" s="4"/>
      <c r="W65" s="4"/>
    </row>
    <row r="66" spans="1:23" ht="38.25" x14ac:dyDescent="0.25">
      <c r="A66" s="49" t="s">
        <v>235</v>
      </c>
      <c r="B66" s="27">
        <v>41</v>
      </c>
      <c r="C66" s="28">
        <v>1</v>
      </c>
      <c r="D66" s="5" t="s">
        <v>13</v>
      </c>
      <c r="E66" s="5" t="s">
        <v>137</v>
      </c>
      <c r="F66" s="5" t="s">
        <v>141</v>
      </c>
      <c r="G66" s="29" t="s">
        <v>139</v>
      </c>
      <c r="H66" s="32" t="s">
        <v>142</v>
      </c>
      <c r="I66" s="30">
        <v>20</v>
      </c>
      <c r="J66" s="28" t="s">
        <v>17</v>
      </c>
      <c r="K66" s="38">
        <v>2</v>
      </c>
      <c r="L66" s="28" t="s">
        <v>18</v>
      </c>
      <c r="M66" s="31">
        <v>1000</v>
      </c>
      <c r="N66" s="31">
        <f t="shared" si="6"/>
        <v>4000</v>
      </c>
      <c r="O66" s="50">
        <f t="shared" si="5"/>
        <v>8000</v>
      </c>
      <c r="P66" s="4"/>
      <c r="Q66" s="4"/>
      <c r="R66" s="4"/>
      <c r="S66" s="4"/>
      <c r="T66" s="4"/>
      <c r="U66" s="4"/>
      <c r="V66" s="4"/>
      <c r="W66" s="4"/>
    </row>
    <row r="67" spans="1:23" ht="38.25" x14ac:dyDescent="0.25">
      <c r="A67" s="49" t="s">
        <v>235</v>
      </c>
      <c r="B67" s="27">
        <v>42</v>
      </c>
      <c r="C67" s="28">
        <v>1</v>
      </c>
      <c r="D67" s="5" t="s">
        <v>13</v>
      </c>
      <c r="E67" s="5" t="s">
        <v>137</v>
      </c>
      <c r="F67" s="5" t="s">
        <v>141</v>
      </c>
      <c r="G67" s="29" t="s">
        <v>143</v>
      </c>
      <c r="H67" s="32" t="s">
        <v>144</v>
      </c>
      <c r="I67" s="30">
        <v>10</v>
      </c>
      <c r="J67" s="28" t="s">
        <v>17</v>
      </c>
      <c r="K67" s="38">
        <v>1</v>
      </c>
      <c r="L67" s="28" t="s">
        <v>18</v>
      </c>
      <c r="M67" s="31">
        <v>1500</v>
      </c>
      <c r="N67" s="31">
        <f t="shared" si="6"/>
        <v>6000</v>
      </c>
      <c r="O67" s="50">
        <f t="shared" si="5"/>
        <v>12000</v>
      </c>
      <c r="P67" s="142"/>
      <c r="Q67" s="4"/>
      <c r="R67" s="4"/>
      <c r="S67" s="4"/>
      <c r="T67" s="4"/>
      <c r="U67" s="4"/>
      <c r="V67" s="4"/>
      <c r="W67" s="4"/>
    </row>
    <row r="68" spans="1:23" ht="38.25" x14ac:dyDescent="0.25">
      <c r="A68" s="70" t="s">
        <v>235</v>
      </c>
      <c r="B68" s="71">
        <v>43</v>
      </c>
      <c r="C68" s="72">
        <v>1</v>
      </c>
      <c r="D68" s="73" t="s">
        <v>13</v>
      </c>
      <c r="E68" s="73" t="s">
        <v>145</v>
      </c>
      <c r="F68" s="73" t="s">
        <v>146</v>
      </c>
      <c r="G68" s="74" t="s">
        <v>147</v>
      </c>
      <c r="H68" s="74" t="s">
        <v>148</v>
      </c>
      <c r="I68" s="75">
        <v>70</v>
      </c>
      <c r="J68" s="72" t="s">
        <v>17</v>
      </c>
      <c r="K68" s="102">
        <v>2</v>
      </c>
      <c r="L68" s="72" t="s">
        <v>18</v>
      </c>
      <c r="M68" s="76">
        <v>6000</v>
      </c>
      <c r="N68" s="76">
        <f t="shared" si="6"/>
        <v>24000</v>
      </c>
      <c r="O68" s="105">
        <f>N68*2+N69*2+N70*2</f>
        <v>96000</v>
      </c>
      <c r="P68" s="104"/>
      <c r="Q68" s="4"/>
      <c r="R68" s="4"/>
      <c r="S68" s="4"/>
      <c r="T68" s="4"/>
      <c r="U68" s="4"/>
      <c r="V68" s="4"/>
      <c r="W68" s="4"/>
    </row>
    <row r="69" spans="1:23" ht="38.25" x14ac:dyDescent="0.25">
      <c r="A69" s="70" t="s">
        <v>235</v>
      </c>
      <c r="B69" s="71">
        <v>43</v>
      </c>
      <c r="C69" s="72">
        <v>2</v>
      </c>
      <c r="D69" s="73" t="s">
        <v>13</v>
      </c>
      <c r="E69" s="73" t="s">
        <v>145</v>
      </c>
      <c r="F69" s="73" t="s">
        <v>146</v>
      </c>
      <c r="G69" s="74" t="s">
        <v>147</v>
      </c>
      <c r="H69" s="74" t="s">
        <v>309</v>
      </c>
      <c r="I69" s="75">
        <v>30</v>
      </c>
      <c r="J69" s="72" t="s">
        <v>17</v>
      </c>
      <c r="K69" s="102">
        <v>2</v>
      </c>
      <c r="L69" s="72" t="s">
        <v>18</v>
      </c>
      <c r="M69" s="76">
        <v>2000</v>
      </c>
      <c r="N69" s="76">
        <v>8000</v>
      </c>
      <c r="O69" s="128"/>
      <c r="P69" s="104"/>
      <c r="Q69" s="4"/>
      <c r="R69" s="4"/>
      <c r="S69" s="4"/>
      <c r="T69" s="4"/>
      <c r="U69" s="4"/>
      <c r="V69" s="4"/>
      <c r="W69" s="4"/>
    </row>
    <row r="70" spans="1:23" ht="38.25" x14ac:dyDescent="0.25">
      <c r="A70" s="70" t="s">
        <v>235</v>
      </c>
      <c r="B70" s="71">
        <v>43</v>
      </c>
      <c r="C70" s="72">
        <v>3</v>
      </c>
      <c r="D70" s="73" t="s">
        <v>13</v>
      </c>
      <c r="E70" s="73" t="s">
        <v>145</v>
      </c>
      <c r="F70" s="73" t="s">
        <v>146</v>
      </c>
      <c r="G70" s="74" t="s">
        <v>147</v>
      </c>
      <c r="H70" s="74" t="s">
        <v>297</v>
      </c>
      <c r="I70" s="75">
        <v>40</v>
      </c>
      <c r="J70" s="72" t="s">
        <v>17</v>
      </c>
      <c r="K70" s="102">
        <v>2</v>
      </c>
      <c r="L70" s="72" t="s">
        <v>18</v>
      </c>
      <c r="M70" s="76">
        <v>4000</v>
      </c>
      <c r="N70" s="76">
        <v>16000</v>
      </c>
      <c r="O70" s="106"/>
      <c r="P70" s="146"/>
      <c r="Q70" s="4"/>
      <c r="R70" s="4"/>
      <c r="S70" s="4"/>
      <c r="T70" s="4"/>
      <c r="U70" s="4"/>
      <c r="V70" s="4"/>
      <c r="W70" s="4"/>
    </row>
    <row r="71" spans="1:23" ht="38.25" x14ac:dyDescent="0.25">
      <c r="A71" s="49" t="s">
        <v>235</v>
      </c>
      <c r="B71" s="27">
        <v>44</v>
      </c>
      <c r="C71" s="28">
        <v>1</v>
      </c>
      <c r="D71" s="5" t="s">
        <v>13</v>
      </c>
      <c r="E71" s="5" t="s">
        <v>145</v>
      </c>
      <c r="F71" s="5" t="s">
        <v>149</v>
      </c>
      <c r="G71" s="29" t="s">
        <v>147</v>
      </c>
      <c r="H71" s="32" t="s">
        <v>150</v>
      </c>
      <c r="I71" s="36">
        <v>130</v>
      </c>
      <c r="J71" s="28" t="s">
        <v>17</v>
      </c>
      <c r="K71" s="97">
        <v>2</v>
      </c>
      <c r="L71" s="28" t="s">
        <v>18</v>
      </c>
      <c r="M71" s="31">
        <v>39000</v>
      </c>
      <c r="N71" s="31">
        <f t="shared" si="6"/>
        <v>156000</v>
      </c>
      <c r="O71" s="50">
        <f t="shared" si="5"/>
        <v>312000</v>
      </c>
      <c r="P71" s="4"/>
      <c r="Q71" s="4"/>
      <c r="R71" s="4"/>
      <c r="S71" s="4"/>
      <c r="T71" s="4"/>
      <c r="U71" s="4"/>
      <c r="V71" s="4"/>
      <c r="W71" s="4"/>
    </row>
    <row r="72" spans="1:23" ht="48" customHeight="1" x14ac:dyDescent="0.25">
      <c r="A72" s="70" t="s">
        <v>235</v>
      </c>
      <c r="B72" s="71">
        <v>45</v>
      </c>
      <c r="C72" s="72">
        <v>1</v>
      </c>
      <c r="D72" s="73" t="s">
        <v>13</v>
      </c>
      <c r="E72" s="73" t="s">
        <v>145</v>
      </c>
      <c r="F72" s="73" t="s">
        <v>151</v>
      </c>
      <c r="G72" s="74" t="s">
        <v>310</v>
      </c>
      <c r="H72" s="74" t="s">
        <v>311</v>
      </c>
      <c r="I72" s="75">
        <v>80</v>
      </c>
      <c r="J72" s="72" t="s">
        <v>17</v>
      </c>
      <c r="K72" s="102">
        <v>2</v>
      </c>
      <c r="L72" s="72" t="s">
        <v>18</v>
      </c>
      <c r="M72" s="100">
        <v>3000</v>
      </c>
      <c r="N72" s="76">
        <f>M72*4</f>
        <v>12000</v>
      </c>
      <c r="O72" s="105">
        <f>N72*2+N73*2+N74*2+N75*2+N76*2+N77*2+N78*2+N79*2</f>
        <v>224800</v>
      </c>
      <c r="P72" s="104"/>
      <c r="Q72" s="4"/>
      <c r="R72" s="4"/>
      <c r="S72" s="4"/>
      <c r="T72" s="4"/>
      <c r="U72" s="4"/>
      <c r="V72" s="4"/>
      <c r="W72" s="4"/>
    </row>
    <row r="73" spans="1:23" ht="60" x14ac:dyDescent="0.25">
      <c r="A73" s="70" t="s">
        <v>235</v>
      </c>
      <c r="B73" s="71">
        <v>45</v>
      </c>
      <c r="C73" s="72">
        <v>2</v>
      </c>
      <c r="D73" s="73" t="s">
        <v>13</v>
      </c>
      <c r="E73" s="73" t="s">
        <v>145</v>
      </c>
      <c r="F73" s="73" t="s">
        <v>151</v>
      </c>
      <c r="G73" s="74" t="s">
        <v>310</v>
      </c>
      <c r="H73" s="74" t="s">
        <v>312</v>
      </c>
      <c r="I73" s="75">
        <v>100</v>
      </c>
      <c r="J73" s="72" t="s">
        <v>17</v>
      </c>
      <c r="K73" s="102">
        <v>2</v>
      </c>
      <c r="L73" s="72" t="s">
        <v>18</v>
      </c>
      <c r="M73" s="100">
        <v>4000</v>
      </c>
      <c r="N73" s="76">
        <f t="shared" si="6"/>
        <v>16000</v>
      </c>
      <c r="O73" s="128"/>
      <c r="P73" s="104"/>
      <c r="Q73" s="4"/>
      <c r="R73" s="4"/>
      <c r="S73" s="4"/>
      <c r="T73" s="4"/>
      <c r="U73" s="4"/>
      <c r="V73" s="4"/>
      <c r="W73" s="4"/>
    </row>
    <row r="74" spans="1:23" ht="48" x14ac:dyDescent="0.25">
      <c r="A74" s="70" t="s">
        <v>235</v>
      </c>
      <c r="B74" s="71">
        <v>45</v>
      </c>
      <c r="C74" s="72">
        <v>3</v>
      </c>
      <c r="D74" s="73" t="s">
        <v>13</v>
      </c>
      <c r="E74" s="73" t="s">
        <v>145</v>
      </c>
      <c r="F74" s="73" t="s">
        <v>153</v>
      </c>
      <c r="G74" s="74" t="s">
        <v>152</v>
      </c>
      <c r="H74" s="74" t="s">
        <v>313</v>
      </c>
      <c r="I74" s="75">
        <v>80</v>
      </c>
      <c r="J74" s="72" t="s">
        <v>17</v>
      </c>
      <c r="K74" s="102">
        <v>2</v>
      </c>
      <c r="L74" s="72" t="s">
        <v>18</v>
      </c>
      <c r="M74" s="100">
        <v>5000</v>
      </c>
      <c r="N74" s="76">
        <f t="shared" si="6"/>
        <v>20000</v>
      </c>
      <c r="O74" s="128"/>
      <c r="P74" s="104"/>
      <c r="Q74" s="4"/>
      <c r="R74" s="4"/>
      <c r="S74" s="4"/>
      <c r="T74" s="4"/>
      <c r="U74" s="4"/>
      <c r="V74" s="4"/>
      <c r="W74" s="4"/>
    </row>
    <row r="75" spans="1:23" ht="48" x14ac:dyDescent="0.25">
      <c r="A75" s="70" t="s">
        <v>235</v>
      </c>
      <c r="B75" s="71">
        <v>45</v>
      </c>
      <c r="C75" s="72">
        <v>4</v>
      </c>
      <c r="D75" s="73" t="s">
        <v>13</v>
      </c>
      <c r="E75" s="73" t="s">
        <v>145</v>
      </c>
      <c r="F75" s="73" t="s">
        <v>153</v>
      </c>
      <c r="G75" s="74" t="s">
        <v>152</v>
      </c>
      <c r="H75" s="74" t="s">
        <v>314</v>
      </c>
      <c r="I75" s="75">
        <v>30</v>
      </c>
      <c r="J75" s="72" t="s">
        <v>17</v>
      </c>
      <c r="K75" s="102">
        <v>0</v>
      </c>
      <c r="L75" s="72" t="s">
        <v>18</v>
      </c>
      <c r="M75" s="100">
        <v>1500</v>
      </c>
      <c r="N75" s="76">
        <f t="shared" si="6"/>
        <v>6000</v>
      </c>
      <c r="O75" s="128"/>
      <c r="P75" s="104"/>
      <c r="Q75" s="142"/>
      <c r="R75" s="4"/>
      <c r="S75" s="4"/>
      <c r="T75" s="4"/>
      <c r="U75" s="4"/>
      <c r="V75" s="4"/>
      <c r="W75" s="4"/>
    </row>
    <row r="76" spans="1:23" ht="48" x14ac:dyDescent="0.25">
      <c r="A76" s="70" t="s">
        <v>235</v>
      </c>
      <c r="B76" s="71">
        <v>45</v>
      </c>
      <c r="C76" s="72">
        <v>5</v>
      </c>
      <c r="D76" s="73" t="s">
        <v>13</v>
      </c>
      <c r="E76" s="73" t="s">
        <v>145</v>
      </c>
      <c r="F76" s="73" t="s">
        <v>154</v>
      </c>
      <c r="G76" s="74" t="s">
        <v>152</v>
      </c>
      <c r="H76" s="74" t="s">
        <v>315</v>
      </c>
      <c r="I76" s="75">
        <v>40</v>
      </c>
      <c r="J76" s="72" t="s">
        <v>17</v>
      </c>
      <c r="K76" s="102">
        <v>2</v>
      </c>
      <c r="L76" s="72" t="s">
        <v>18</v>
      </c>
      <c r="M76" s="100">
        <v>4000</v>
      </c>
      <c r="N76" s="76">
        <f>M76*4</f>
        <v>16000</v>
      </c>
      <c r="O76" s="128"/>
      <c r="P76" s="104"/>
      <c r="Q76" s="4"/>
      <c r="R76" s="4"/>
      <c r="S76" s="4"/>
      <c r="T76" s="4"/>
      <c r="U76" s="4"/>
      <c r="V76" s="4"/>
      <c r="W76" s="4"/>
    </row>
    <row r="77" spans="1:23" ht="48" x14ac:dyDescent="0.25">
      <c r="A77" s="70" t="s">
        <v>235</v>
      </c>
      <c r="B77" s="71">
        <v>45</v>
      </c>
      <c r="C77" s="72">
        <v>6</v>
      </c>
      <c r="D77" s="73" t="s">
        <v>13</v>
      </c>
      <c r="E77" s="73" t="s">
        <v>145</v>
      </c>
      <c r="F77" s="73" t="s">
        <v>320</v>
      </c>
      <c r="G77" s="74" t="s">
        <v>152</v>
      </c>
      <c r="H77" s="74" t="s">
        <v>298</v>
      </c>
      <c r="I77" s="75">
        <v>35</v>
      </c>
      <c r="J77" s="72" t="s">
        <v>17</v>
      </c>
      <c r="K77" s="102">
        <v>1</v>
      </c>
      <c r="L77" s="72" t="s">
        <v>18</v>
      </c>
      <c r="M77" s="100">
        <v>5000</v>
      </c>
      <c r="N77" s="76">
        <f>M77*4</f>
        <v>20000</v>
      </c>
      <c r="O77" s="128"/>
      <c r="P77" s="146"/>
      <c r="Q77" s="4"/>
      <c r="R77" s="4"/>
      <c r="S77" s="4"/>
      <c r="T77" s="4"/>
      <c r="U77" s="4"/>
      <c r="V77" s="4"/>
      <c r="W77" s="4"/>
    </row>
    <row r="78" spans="1:23" ht="48" x14ac:dyDescent="0.25">
      <c r="A78" s="70" t="s">
        <v>235</v>
      </c>
      <c r="B78" s="71">
        <v>45</v>
      </c>
      <c r="C78" s="72">
        <v>7</v>
      </c>
      <c r="D78" s="73" t="s">
        <v>13</v>
      </c>
      <c r="E78" s="73" t="s">
        <v>145</v>
      </c>
      <c r="F78" s="73" t="s">
        <v>320</v>
      </c>
      <c r="G78" s="74" t="s">
        <v>152</v>
      </c>
      <c r="H78" s="74" t="s">
        <v>299</v>
      </c>
      <c r="I78" s="75">
        <v>35</v>
      </c>
      <c r="J78" s="72" t="s">
        <v>17</v>
      </c>
      <c r="K78" s="102">
        <v>1</v>
      </c>
      <c r="L78" s="72" t="s">
        <v>18</v>
      </c>
      <c r="M78" s="100">
        <v>5000</v>
      </c>
      <c r="N78" s="76">
        <f>M78*4</f>
        <v>20000</v>
      </c>
      <c r="O78" s="128"/>
      <c r="P78" s="146"/>
      <c r="Q78" s="4"/>
      <c r="R78" s="4"/>
      <c r="S78" s="4"/>
      <c r="T78" s="4"/>
      <c r="U78" s="4"/>
      <c r="V78" s="4"/>
      <c r="W78" s="4"/>
    </row>
    <row r="79" spans="1:23" ht="48" x14ac:dyDescent="0.25">
      <c r="A79" s="70" t="s">
        <v>235</v>
      </c>
      <c r="B79" s="71">
        <v>45</v>
      </c>
      <c r="C79" s="72">
        <v>8</v>
      </c>
      <c r="D79" s="73" t="s">
        <v>13</v>
      </c>
      <c r="E79" s="73" t="s">
        <v>145</v>
      </c>
      <c r="F79" s="73" t="s">
        <v>155</v>
      </c>
      <c r="G79" s="74" t="s">
        <v>152</v>
      </c>
      <c r="H79" s="74" t="s">
        <v>156</v>
      </c>
      <c r="I79" s="75">
        <v>40</v>
      </c>
      <c r="J79" s="72" t="s">
        <v>17</v>
      </c>
      <c r="K79" s="102">
        <v>2</v>
      </c>
      <c r="L79" s="72" t="s">
        <v>18</v>
      </c>
      <c r="M79" s="100">
        <v>600</v>
      </c>
      <c r="N79" s="76">
        <f>M79*4</f>
        <v>2400</v>
      </c>
      <c r="O79" s="106"/>
      <c r="P79" s="146"/>
      <c r="Q79" s="4"/>
      <c r="R79" s="4"/>
      <c r="S79" s="4"/>
      <c r="T79" s="4"/>
      <c r="U79" s="4"/>
      <c r="V79" s="4"/>
      <c r="W79" s="4"/>
    </row>
    <row r="80" spans="1:23" ht="38.25" x14ac:dyDescent="0.25">
      <c r="A80" s="49" t="s">
        <v>235</v>
      </c>
      <c r="B80" s="27">
        <v>46</v>
      </c>
      <c r="C80" s="28">
        <v>1</v>
      </c>
      <c r="D80" s="5" t="s">
        <v>13</v>
      </c>
      <c r="E80" s="5" t="s">
        <v>145</v>
      </c>
      <c r="F80" s="5" t="s">
        <v>157</v>
      </c>
      <c r="G80" s="29" t="s">
        <v>158</v>
      </c>
      <c r="H80" s="29" t="s">
        <v>159</v>
      </c>
      <c r="I80" s="30">
        <v>10</v>
      </c>
      <c r="J80" s="28" t="s">
        <v>17</v>
      </c>
      <c r="K80" s="97">
        <v>2</v>
      </c>
      <c r="L80" s="28" t="s">
        <v>18</v>
      </c>
      <c r="M80" s="31">
        <v>300</v>
      </c>
      <c r="N80" s="31">
        <f>M80*4</f>
        <v>1200</v>
      </c>
      <c r="O80" s="50">
        <f t="shared" si="5"/>
        <v>2400</v>
      </c>
      <c r="P80" s="4"/>
      <c r="Q80" s="4"/>
      <c r="R80" s="4"/>
      <c r="S80" s="4"/>
      <c r="T80" s="4"/>
      <c r="U80" s="4"/>
      <c r="V80" s="4"/>
      <c r="W80" s="4"/>
    </row>
    <row r="81" spans="1:23" ht="36" x14ac:dyDescent="0.25">
      <c r="A81" s="49" t="s">
        <v>235</v>
      </c>
      <c r="B81" s="27">
        <v>47</v>
      </c>
      <c r="C81" s="28">
        <v>1</v>
      </c>
      <c r="D81" s="5" t="s">
        <v>13</v>
      </c>
      <c r="E81" s="5" t="s">
        <v>145</v>
      </c>
      <c r="F81" s="5" t="s">
        <v>160</v>
      </c>
      <c r="G81" s="29" t="s">
        <v>161</v>
      </c>
      <c r="H81" s="32" t="s">
        <v>162</v>
      </c>
      <c r="I81" s="30">
        <v>50</v>
      </c>
      <c r="J81" s="28" t="s">
        <v>17</v>
      </c>
      <c r="K81" s="97">
        <v>2</v>
      </c>
      <c r="L81" s="28" t="s">
        <v>18</v>
      </c>
      <c r="M81" s="31">
        <v>3000</v>
      </c>
      <c r="N81" s="31">
        <f t="shared" si="6"/>
        <v>12000</v>
      </c>
      <c r="O81" s="50">
        <f t="shared" si="5"/>
        <v>24000</v>
      </c>
      <c r="P81" s="4"/>
      <c r="Q81" s="4"/>
      <c r="R81" s="4"/>
      <c r="S81" s="4"/>
      <c r="T81" s="4"/>
      <c r="U81" s="4"/>
      <c r="V81" s="4"/>
      <c r="W81" s="4"/>
    </row>
    <row r="82" spans="1:23" ht="38.25" customHeight="1" x14ac:dyDescent="0.25">
      <c r="A82" s="70" t="s">
        <v>235</v>
      </c>
      <c r="B82" s="71">
        <v>48</v>
      </c>
      <c r="C82" s="72">
        <v>1</v>
      </c>
      <c r="D82" s="73" t="s">
        <v>13</v>
      </c>
      <c r="E82" s="73" t="s">
        <v>163</v>
      </c>
      <c r="F82" s="73" t="s">
        <v>164</v>
      </c>
      <c r="G82" s="74" t="s">
        <v>165</v>
      </c>
      <c r="H82" s="74" t="s">
        <v>166</v>
      </c>
      <c r="I82" s="75">
        <v>100</v>
      </c>
      <c r="J82" s="72" t="s">
        <v>17</v>
      </c>
      <c r="K82" s="102">
        <v>2</v>
      </c>
      <c r="L82" s="72" t="s">
        <v>18</v>
      </c>
      <c r="M82" s="76">
        <v>5000</v>
      </c>
      <c r="N82" s="76">
        <f t="shared" si="6"/>
        <v>20000</v>
      </c>
      <c r="O82" s="105">
        <f>N82*2+N83*2</f>
        <v>52000</v>
      </c>
      <c r="P82" s="104"/>
      <c r="Q82" s="4"/>
      <c r="R82" s="4"/>
      <c r="S82" s="4"/>
      <c r="T82" s="4"/>
      <c r="U82" s="4"/>
      <c r="V82" s="4"/>
      <c r="W82" s="4"/>
    </row>
    <row r="83" spans="1:23" ht="38.25" x14ac:dyDescent="0.25">
      <c r="A83" s="70" t="s">
        <v>235</v>
      </c>
      <c r="B83" s="71">
        <v>48</v>
      </c>
      <c r="C83" s="72">
        <v>2</v>
      </c>
      <c r="D83" s="73" t="s">
        <v>13</v>
      </c>
      <c r="E83" s="73" t="s">
        <v>163</v>
      </c>
      <c r="F83" s="73" t="s">
        <v>164</v>
      </c>
      <c r="G83" s="74" t="s">
        <v>165</v>
      </c>
      <c r="H83" s="74" t="s">
        <v>167</v>
      </c>
      <c r="I83" s="75">
        <v>30</v>
      </c>
      <c r="J83" s="72" t="s">
        <v>17</v>
      </c>
      <c r="K83" s="102">
        <v>0</v>
      </c>
      <c r="L83" s="72" t="s">
        <v>18</v>
      </c>
      <c r="M83" s="76">
        <v>1500</v>
      </c>
      <c r="N83" s="76">
        <f t="shared" si="6"/>
        <v>6000</v>
      </c>
      <c r="O83" s="106"/>
      <c r="P83" s="104"/>
      <c r="Q83" s="142"/>
      <c r="R83" s="4"/>
      <c r="S83" s="4"/>
      <c r="T83" s="4"/>
      <c r="U83" s="4"/>
      <c r="V83" s="4"/>
      <c r="W83" s="4"/>
    </row>
    <row r="84" spans="1:23" ht="51" x14ac:dyDescent="0.25">
      <c r="A84" s="49" t="s">
        <v>235</v>
      </c>
      <c r="B84" s="27">
        <v>49</v>
      </c>
      <c r="C84" s="28">
        <v>1</v>
      </c>
      <c r="D84" s="5" t="s">
        <v>13</v>
      </c>
      <c r="E84" s="5" t="s">
        <v>168</v>
      </c>
      <c r="F84" s="5" t="s">
        <v>169</v>
      </c>
      <c r="G84" s="29" t="s">
        <v>170</v>
      </c>
      <c r="H84" s="29" t="s">
        <v>171</v>
      </c>
      <c r="I84" s="30">
        <v>60</v>
      </c>
      <c r="J84" s="28" t="s">
        <v>17</v>
      </c>
      <c r="K84" s="97">
        <v>2</v>
      </c>
      <c r="L84" s="28" t="s">
        <v>18</v>
      </c>
      <c r="M84" s="31">
        <v>1200</v>
      </c>
      <c r="N84" s="31">
        <f t="shared" si="6"/>
        <v>4800</v>
      </c>
      <c r="O84" s="50">
        <f t="shared" si="5"/>
        <v>9600</v>
      </c>
      <c r="P84" s="4"/>
      <c r="Q84" s="4"/>
      <c r="R84" s="4"/>
      <c r="S84" s="4"/>
      <c r="T84" s="4"/>
      <c r="U84" s="4"/>
      <c r="V84" s="4"/>
      <c r="W84" s="4"/>
    </row>
    <row r="85" spans="1:23" ht="25.5" x14ac:dyDescent="0.25">
      <c r="A85" s="49" t="s">
        <v>235</v>
      </c>
      <c r="B85" s="27">
        <v>50</v>
      </c>
      <c r="C85" s="28">
        <v>1</v>
      </c>
      <c r="D85" s="5" t="s">
        <v>13</v>
      </c>
      <c r="E85" s="5" t="s">
        <v>172</v>
      </c>
      <c r="F85" s="5" t="s">
        <v>173</v>
      </c>
      <c r="G85" s="29" t="s">
        <v>174</v>
      </c>
      <c r="H85" s="29" t="s">
        <v>175</v>
      </c>
      <c r="I85" s="30">
        <v>800</v>
      </c>
      <c r="J85" s="28" t="s">
        <v>17</v>
      </c>
      <c r="K85" s="97">
        <v>2</v>
      </c>
      <c r="L85" s="28" t="s">
        <v>18</v>
      </c>
      <c r="M85" s="31">
        <v>8500</v>
      </c>
      <c r="N85" s="31">
        <f t="shared" si="6"/>
        <v>34000</v>
      </c>
      <c r="O85" s="50">
        <f t="shared" si="5"/>
        <v>68000</v>
      </c>
      <c r="P85" s="4"/>
      <c r="Q85" s="4"/>
      <c r="R85" s="4"/>
      <c r="S85" s="4"/>
      <c r="T85" s="4"/>
      <c r="U85" s="4"/>
      <c r="V85" s="4"/>
      <c r="W85" s="4"/>
    </row>
    <row r="86" spans="1:23" ht="38.25" x14ac:dyDescent="0.25">
      <c r="A86" s="49" t="s">
        <v>235</v>
      </c>
      <c r="B86" s="27">
        <v>51</v>
      </c>
      <c r="C86" s="28">
        <v>1</v>
      </c>
      <c r="D86" s="5" t="s">
        <v>13</v>
      </c>
      <c r="E86" s="5" t="s">
        <v>172</v>
      </c>
      <c r="F86" s="5" t="s">
        <v>176</v>
      </c>
      <c r="G86" s="29" t="s">
        <v>177</v>
      </c>
      <c r="H86" s="29" t="s">
        <v>178</v>
      </c>
      <c r="I86" s="30">
        <v>110</v>
      </c>
      <c r="J86" s="28" t="s">
        <v>17</v>
      </c>
      <c r="K86" s="97">
        <v>2</v>
      </c>
      <c r="L86" s="28" t="s">
        <v>18</v>
      </c>
      <c r="M86" s="31">
        <v>4000</v>
      </c>
      <c r="N86" s="31">
        <f t="shared" si="6"/>
        <v>16000</v>
      </c>
      <c r="O86" s="50">
        <f t="shared" si="5"/>
        <v>32000</v>
      </c>
      <c r="P86" s="4"/>
      <c r="Q86" s="4"/>
      <c r="R86" s="4"/>
      <c r="S86" s="4"/>
      <c r="T86" s="4"/>
      <c r="U86" s="4"/>
      <c r="V86" s="4"/>
      <c r="W86" s="4"/>
    </row>
    <row r="87" spans="1:23" ht="51" customHeight="1" x14ac:dyDescent="0.25">
      <c r="A87" s="70" t="s">
        <v>235</v>
      </c>
      <c r="B87" s="71">
        <v>52</v>
      </c>
      <c r="C87" s="72">
        <v>1</v>
      </c>
      <c r="D87" s="73" t="s">
        <v>13</v>
      </c>
      <c r="E87" s="73" t="s">
        <v>172</v>
      </c>
      <c r="F87" s="73" t="s">
        <v>179</v>
      </c>
      <c r="G87" s="74" t="s">
        <v>180</v>
      </c>
      <c r="H87" s="74" t="s">
        <v>181</v>
      </c>
      <c r="I87" s="75">
        <v>60</v>
      </c>
      <c r="J87" s="72" t="s">
        <v>17</v>
      </c>
      <c r="K87" s="102">
        <v>2</v>
      </c>
      <c r="L87" s="72" t="s">
        <v>18</v>
      </c>
      <c r="M87" s="76">
        <v>2100</v>
      </c>
      <c r="N87" s="76">
        <f t="shared" si="6"/>
        <v>8400</v>
      </c>
      <c r="O87" s="105">
        <f>N87*2+N88*2+N89*2</f>
        <v>44800</v>
      </c>
      <c r="P87" s="104"/>
      <c r="Q87" s="4"/>
      <c r="R87" s="4"/>
      <c r="S87" s="4"/>
      <c r="T87" s="4"/>
      <c r="U87" s="4"/>
      <c r="V87" s="4"/>
      <c r="W87" s="4"/>
    </row>
    <row r="88" spans="1:23" ht="51" x14ac:dyDescent="0.25">
      <c r="A88" s="70" t="s">
        <v>235</v>
      </c>
      <c r="B88" s="71">
        <v>52</v>
      </c>
      <c r="C88" s="72">
        <v>2</v>
      </c>
      <c r="D88" s="73" t="s">
        <v>13</v>
      </c>
      <c r="E88" s="73" t="s">
        <v>172</v>
      </c>
      <c r="F88" s="73" t="s">
        <v>179</v>
      </c>
      <c r="G88" s="74" t="s">
        <v>180</v>
      </c>
      <c r="H88" s="74" t="s">
        <v>316</v>
      </c>
      <c r="I88" s="75">
        <v>50</v>
      </c>
      <c r="J88" s="72" t="s">
        <v>17</v>
      </c>
      <c r="K88" s="72">
        <v>0</v>
      </c>
      <c r="L88" s="72" t="s">
        <v>18</v>
      </c>
      <c r="M88" s="76">
        <v>1750</v>
      </c>
      <c r="N88" s="76">
        <f t="shared" si="6"/>
        <v>7000</v>
      </c>
      <c r="O88" s="128"/>
      <c r="P88" s="104"/>
      <c r="Q88" s="4"/>
      <c r="R88" s="4"/>
      <c r="S88" s="4"/>
      <c r="T88" s="4"/>
      <c r="U88" s="4"/>
      <c r="V88" s="4"/>
      <c r="W88" s="4"/>
    </row>
    <row r="89" spans="1:23" ht="51" x14ac:dyDescent="0.25">
      <c r="A89" s="70" t="s">
        <v>235</v>
      </c>
      <c r="B89" s="71">
        <v>52</v>
      </c>
      <c r="C89" s="72">
        <v>3</v>
      </c>
      <c r="D89" s="73" t="s">
        <v>13</v>
      </c>
      <c r="E89" s="73" t="s">
        <v>172</v>
      </c>
      <c r="F89" s="73" t="s">
        <v>179</v>
      </c>
      <c r="G89" s="74" t="s">
        <v>180</v>
      </c>
      <c r="H89" s="74" t="s">
        <v>300</v>
      </c>
      <c r="I89" s="75">
        <v>50</v>
      </c>
      <c r="J89" s="72" t="s">
        <v>17</v>
      </c>
      <c r="K89" s="72">
        <v>0</v>
      </c>
      <c r="L89" s="72" t="s">
        <v>18</v>
      </c>
      <c r="M89" s="76">
        <v>1750</v>
      </c>
      <c r="N89" s="76">
        <f t="shared" si="6"/>
        <v>7000</v>
      </c>
      <c r="O89" s="106"/>
      <c r="P89" s="146"/>
      <c r="Q89" s="4"/>
      <c r="R89" s="4"/>
      <c r="S89" s="4"/>
      <c r="T89" s="4"/>
      <c r="U89" s="4"/>
      <c r="V89" s="4"/>
      <c r="W89" s="4"/>
    </row>
    <row r="90" spans="1:23" ht="51" x14ac:dyDescent="0.25">
      <c r="A90" s="49" t="s">
        <v>235</v>
      </c>
      <c r="B90" s="27">
        <v>53</v>
      </c>
      <c r="C90" s="28">
        <v>1</v>
      </c>
      <c r="D90" s="5" t="s">
        <v>13</v>
      </c>
      <c r="E90" s="5" t="s">
        <v>172</v>
      </c>
      <c r="F90" s="5" t="s">
        <v>182</v>
      </c>
      <c r="G90" s="29" t="s">
        <v>183</v>
      </c>
      <c r="H90" s="29" t="s">
        <v>184</v>
      </c>
      <c r="I90" s="30">
        <v>20</v>
      </c>
      <c r="J90" s="28" t="s">
        <v>17</v>
      </c>
      <c r="K90" s="28">
        <v>2</v>
      </c>
      <c r="L90" s="28" t="s">
        <v>18</v>
      </c>
      <c r="M90" s="31">
        <v>1600</v>
      </c>
      <c r="N90" s="31">
        <f t="shared" si="6"/>
        <v>6400</v>
      </c>
      <c r="O90" s="50">
        <f t="shared" si="5"/>
        <v>12800</v>
      </c>
      <c r="P90" s="4"/>
      <c r="Q90" s="4"/>
      <c r="R90" s="4"/>
      <c r="S90" s="4"/>
      <c r="T90" s="4"/>
      <c r="U90" s="4"/>
      <c r="V90" s="4"/>
      <c r="W90" s="4"/>
    </row>
    <row r="91" spans="1:23" ht="51" customHeight="1" x14ac:dyDescent="0.25">
      <c r="A91" s="70" t="s">
        <v>235</v>
      </c>
      <c r="B91" s="71">
        <v>54</v>
      </c>
      <c r="C91" s="72">
        <v>1</v>
      </c>
      <c r="D91" s="73" t="s">
        <v>13</v>
      </c>
      <c r="E91" s="73" t="s">
        <v>172</v>
      </c>
      <c r="F91" s="73" t="s">
        <v>185</v>
      </c>
      <c r="G91" s="74" t="s">
        <v>186</v>
      </c>
      <c r="H91" s="74" t="s">
        <v>187</v>
      </c>
      <c r="I91" s="75">
        <v>350</v>
      </c>
      <c r="J91" s="72" t="s">
        <v>17</v>
      </c>
      <c r="K91" s="72">
        <v>2</v>
      </c>
      <c r="L91" s="72" t="s">
        <v>18</v>
      </c>
      <c r="M91" s="76">
        <v>2800</v>
      </c>
      <c r="N91" s="76">
        <f t="shared" si="6"/>
        <v>11200</v>
      </c>
      <c r="O91" s="105">
        <f>N91*2+N92*2+N93*2</f>
        <v>38400</v>
      </c>
      <c r="P91" s="104"/>
      <c r="Q91" s="4"/>
      <c r="R91" s="4"/>
      <c r="S91" s="4"/>
      <c r="T91" s="4"/>
      <c r="U91" s="4"/>
      <c r="V91" s="4"/>
      <c r="W91" s="4"/>
    </row>
    <row r="92" spans="1:23" ht="51" x14ac:dyDescent="0.25">
      <c r="A92" s="70" t="s">
        <v>235</v>
      </c>
      <c r="B92" s="71">
        <v>54</v>
      </c>
      <c r="C92" s="72">
        <v>2</v>
      </c>
      <c r="D92" s="73" t="s">
        <v>13</v>
      </c>
      <c r="E92" s="73" t="s">
        <v>172</v>
      </c>
      <c r="F92" s="73" t="s">
        <v>185</v>
      </c>
      <c r="G92" s="74" t="s">
        <v>186</v>
      </c>
      <c r="H92" s="74" t="s">
        <v>317</v>
      </c>
      <c r="I92" s="75">
        <v>200</v>
      </c>
      <c r="J92" s="72" t="s">
        <v>17</v>
      </c>
      <c r="K92" s="72">
        <v>0</v>
      </c>
      <c r="L92" s="72" t="s">
        <v>18</v>
      </c>
      <c r="M92" s="76">
        <v>1600</v>
      </c>
      <c r="N92" s="76">
        <f t="shared" si="6"/>
        <v>6400</v>
      </c>
      <c r="O92" s="128"/>
      <c r="P92" s="104"/>
      <c r="Q92" s="4"/>
      <c r="R92" s="4"/>
      <c r="S92" s="4"/>
      <c r="T92" s="4"/>
      <c r="U92" s="4"/>
      <c r="V92" s="4"/>
      <c r="W92" s="4"/>
    </row>
    <row r="93" spans="1:23" ht="51" x14ac:dyDescent="0.25">
      <c r="A93" s="70" t="s">
        <v>235</v>
      </c>
      <c r="B93" s="71">
        <v>54</v>
      </c>
      <c r="C93" s="72">
        <v>3</v>
      </c>
      <c r="D93" s="73" t="s">
        <v>13</v>
      </c>
      <c r="E93" s="73" t="s">
        <v>172</v>
      </c>
      <c r="F93" s="73" t="s">
        <v>185</v>
      </c>
      <c r="G93" s="74" t="s">
        <v>186</v>
      </c>
      <c r="H93" s="74" t="s">
        <v>301</v>
      </c>
      <c r="I93" s="75">
        <v>40</v>
      </c>
      <c r="J93" s="72" t="s">
        <v>17</v>
      </c>
      <c r="K93" s="72">
        <v>0</v>
      </c>
      <c r="L93" s="72" t="s">
        <v>18</v>
      </c>
      <c r="M93" s="76">
        <v>400</v>
      </c>
      <c r="N93" s="76">
        <f t="shared" si="6"/>
        <v>1600</v>
      </c>
      <c r="O93" s="106"/>
      <c r="P93" s="146"/>
      <c r="Q93" s="4"/>
      <c r="R93" s="4"/>
      <c r="S93" s="4"/>
      <c r="T93" s="4"/>
      <c r="U93" s="4"/>
      <c r="V93" s="4"/>
      <c r="W93" s="4"/>
    </row>
    <row r="94" spans="1:23" ht="51" x14ac:dyDescent="0.25">
      <c r="A94" s="49" t="s">
        <v>235</v>
      </c>
      <c r="B94" s="27">
        <v>55</v>
      </c>
      <c r="C94" s="28">
        <v>1</v>
      </c>
      <c r="D94" s="5" t="s">
        <v>13</v>
      </c>
      <c r="E94" s="5" t="s">
        <v>172</v>
      </c>
      <c r="F94" s="5" t="s">
        <v>188</v>
      </c>
      <c r="G94" s="29" t="s">
        <v>189</v>
      </c>
      <c r="H94" s="29" t="s">
        <v>190</v>
      </c>
      <c r="I94" s="30">
        <v>30</v>
      </c>
      <c r="J94" s="28" t="s">
        <v>17</v>
      </c>
      <c r="K94" s="28">
        <v>2</v>
      </c>
      <c r="L94" s="28" t="s">
        <v>18</v>
      </c>
      <c r="M94" s="31">
        <v>300</v>
      </c>
      <c r="N94" s="31">
        <f t="shared" si="6"/>
        <v>1200</v>
      </c>
      <c r="O94" s="50">
        <f t="shared" si="5"/>
        <v>2400</v>
      </c>
      <c r="P94" s="4"/>
      <c r="Q94" s="4"/>
      <c r="R94" s="4"/>
      <c r="S94" s="4"/>
      <c r="T94" s="4"/>
      <c r="U94" s="4"/>
      <c r="V94" s="4"/>
      <c r="W94" s="4"/>
    </row>
    <row r="95" spans="1:23" ht="36" x14ac:dyDescent="0.25">
      <c r="A95" s="49" t="s">
        <v>235</v>
      </c>
      <c r="B95" s="27">
        <v>56</v>
      </c>
      <c r="C95" s="28">
        <v>1</v>
      </c>
      <c r="D95" s="5" t="s">
        <v>13</v>
      </c>
      <c r="E95" s="5" t="s">
        <v>172</v>
      </c>
      <c r="F95" s="5" t="s">
        <v>191</v>
      </c>
      <c r="G95" s="34" t="s">
        <v>192</v>
      </c>
      <c r="H95" s="29" t="s">
        <v>193</v>
      </c>
      <c r="I95" s="30">
        <v>10</v>
      </c>
      <c r="J95" s="28" t="s">
        <v>17</v>
      </c>
      <c r="K95" s="28">
        <v>2</v>
      </c>
      <c r="L95" s="28" t="s">
        <v>18</v>
      </c>
      <c r="M95" s="31">
        <v>4000</v>
      </c>
      <c r="N95" s="31">
        <f t="shared" si="6"/>
        <v>16000</v>
      </c>
      <c r="O95" s="50">
        <f t="shared" si="5"/>
        <v>32000</v>
      </c>
      <c r="P95" s="4"/>
      <c r="Q95" s="4"/>
      <c r="R95" s="4"/>
      <c r="S95" s="4"/>
      <c r="T95" s="4"/>
      <c r="U95" s="4"/>
      <c r="V95" s="4"/>
      <c r="W95" s="4"/>
    </row>
    <row r="96" spans="1:23" ht="38.25" customHeight="1" x14ac:dyDescent="0.25">
      <c r="A96" s="70" t="s">
        <v>235</v>
      </c>
      <c r="B96" s="71">
        <v>57</v>
      </c>
      <c r="C96" s="72">
        <v>1</v>
      </c>
      <c r="D96" s="73" t="s">
        <v>13</v>
      </c>
      <c r="E96" s="73" t="s">
        <v>172</v>
      </c>
      <c r="F96" s="73" t="s">
        <v>194</v>
      </c>
      <c r="G96" s="74" t="s">
        <v>195</v>
      </c>
      <c r="H96" s="74" t="s">
        <v>287</v>
      </c>
      <c r="I96" s="75">
        <v>140</v>
      </c>
      <c r="J96" s="72" t="s">
        <v>17</v>
      </c>
      <c r="K96" s="72">
        <v>2</v>
      </c>
      <c r="L96" s="72" t="s">
        <v>18</v>
      </c>
      <c r="M96" s="76">
        <v>47000</v>
      </c>
      <c r="N96" s="76">
        <f t="shared" si="6"/>
        <v>188000</v>
      </c>
      <c r="O96" s="105">
        <f>N96*2+N97*2+N98*2</f>
        <v>616000</v>
      </c>
      <c r="P96" s="104"/>
      <c r="Q96" s="4"/>
      <c r="R96" s="4"/>
      <c r="S96" s="4"/>
      <c r="T96" s="4"/>
      <c r="U96" s="4"/>
      <c r="V96" s="4"/>
      <c r="W96" s="4"/>
    </row>
    <row r="97" spans="1:23" ht="38.25" x14ac:dyDescent="0.25">
      <c r="A97" s="70" t="s">
        <v>235</v>
      </c>
      <c r="B97" s="71">
        <v>57</v>
      </c>
      <c r="C97" s="72">
        <v>2</v>
      </c>
      <c r="D97" s="73" t="s">
        <v>13</v>
      </c>
      <c r="E97" s="73" t="s">
        <v>172</v>
      </c>
      <c r="F97" s="73" t="s">
        <v>194</v>
      </c>
      <c r="G97" s="74" t="s">
        <v>195</v>
      </c>
      <c r="H97" s="74" t="s">
        <v>288</v>
      </c>
      <c r="I97" s="75">
        <v>70</v>
      </c>
      <c r="J97" s="72" t="s">
        <v>17</v>
      </c>
      <c r="K97" s="72">
        <v>0</v>
      </c>
      <c r="L97" s="72" t="s">
        <v>18</v>
      </c>
      <c r="M97" s="76">
        <v>27000</v>
      </c>
      <c r="N97" s="76">
        <f t="shared" si="6"/>
        <v>108000</v>
      </c>
      <c r="O97" s="128"/>
      <c r="P97" s="104"/>
      <c r="Q97" s="142"/>
      <c r="R97" s="4"/>
      <c r="S97" s="4"/>
      <c r="T97" s="4"/>
      <c r="U97" s="4"/>
      <c r="V97" s="4"/>
      <c r="W97" s="4"/>
    </row>
    <row r="98" spans="1:23" ht="38.25" x14ac:dyDescent="0.25">
      <c r="A98" s="70" t="s">
        <v>235</v>
      </c>
      <c r="B98" s="71">
        <v>57</v>
      </c>
      <c r="C98" s="72">
        <v>3</v>
      </c>
      <c r="D98" s="73" t="s">
        <v>13</v>
      </c>
      <c r="E98" s="73" t="s">
        <v>172</v>
      </c>
      <c r="F98" s="73" t="s">
        <v>194</v>
      </c>
      <c r="G98" s="74" t="s">
        <v>195</v>
      </c>
      <c r="H98" s="74" t="s">
        <v>289</v>
      </c>
      <c r="I98" s="75">
        <v>90</v>
      </c>
      <c r="J98" s="72" t="s">
        <v>17</v>
      </c>
      <c r="K98" s="72">
        <v>0</v>
      </c>
      <c r="L98" s="72" t="s">
        <v>18</v>
      </c>
      <c r="M98" s="76">
        <v>3000</v>
      </c>
      <c r="N98" s="76">
        <f t="shared" si="6"/>
        <v>12000</v>
      </c>
      <c r="O98" s="106"/>
      <c r="P98" s="104"/>
      <c r="Q98" s="4"/>
      <c r="R98" s="4"/>
      <c r="S98" s="4"/>
      <c r="T98" s="4"/>
      <c r="U98" s="4"/>
      <c r="V98" s="4"/>
      <c r="W98" s="4"/>
    </row>
    <row r="99" spans="1:23" ht="25.5" x14ac:dyDescent="0.25">
      <c r="A99" s="49" t="s">
        <v>235</v>
      </c>
      <c r="B99" s="27">
        <v>58</v>
      </c>
      <c r="C99" s="28">
        <v>1</v>
      </c>
      <c r="D99" s="5" t="s">
        <v>13</v>
      </c>
      <c r="E99" s="5" t="s">
        <v>172</v>
      </c>
      <c r="F99" s="5" t="s">
        <v>196</v>
      </c>
      <c r="G99" s="29" t="s">
        <v>197</v>
      </c>
      <c r="H99" s="29" t="s">
        <v>198</v>
      </c>
      <c r="I99" s="30">
        <v>30</v>
      </c>
      <c r="J99" s="28" t="s">
        <v>17</v>
      </c>
      <c r="K99" s="28">
        <v>2</v>
      </c>
      <c r="L99" s="28" t="s">
        <v>18</v>
      </c>
      <c r="M99" s="31">
        <v>10000</v>
      </c>
      <c r="N99" s="31">
        <f t="shared" si="6"/>
        <v>40000</v>
      </c>
      <c r="O99" s="50">
        <f t="shared" si="5"/>
        <v>80000</v>
      </c>
      <c r="P99" s="4"/>
      <c r="Q99" s="4"/>
      <c r="R99" s="4"/>
      <c r="S99" s="4"/>
      <c r="T99" s="4"/>
      <c r="U99" s="4"/>
      <c r="V99" s="4"/>
      <c r="W99" s="4"/>
    </row>
    <row r="100" spans="1:23" ht="25.5" x14ac:dyDescent="0.25">
      <c r="A100" s="49" t="s">
        <v>235</v>
      </c>
      <c r="B100" s="27">
        <v>59</v>
      </c>
      <c r="C100" s="28">
        <v>1</v>
      </c>
      <c r="D100" s="5" t="s">
        <v>13</v>
      </c>
      <c r="E100" s="5" t="s">
        <v>172</v>
      </c>
      <c r="F100" s="5" t="s">
        <v>196</v>
      </c>
      <c r="G100" s="29" t="s">
        <v>199</v>
      </c>
      <c r="H100" s="29" t="s">
        <v>200</v>
      </c>
      <c r="I100" s="30">
        <v>30</v>
      </c>
      <c r="J100" s="28" t="s">
        <v>17</v>
      </c>
      <c r="K100" s="28">
        <v>2</v>
      </c>
      <c r="L100" s="28" t="s">
        <v>18</v>
      </c>
      <c r="M100" s="31">
        <v>10000</v>
      </c>
      <c r="N100" s="31">
        <f t="shared" si="6"/>
        <v>40000</v>
      </c>
      <c r="O100" s="50">
        <f t="shared" si="5"/>
        <v>80000</v>
      </c>
      <c r="P100" s="4"/>
      <c r="Q100" s="4"/>
      <c r="R100" s="4"/>
      <c r="S100" s="4"/>
      <c r="T100" s="4"/>
      <c r="U100" s="4"/>
      <c r="V100" s="4"/>
      <c r="W100" s="4"/>
    </row>
    <row r="101" spans="1:23" ht="36" x14ac:dyDescent="0.25">
      <c r="A101" s="49" t="s">
        <v>235</v>
      </c>
      <c r="B101" s="27">
        <v>60</v>
      </c>
      <c r="C101" s="28">
        <v>1</v>
      </c>
      <c r="D101" s="5" t="s">
        <v>13</v>
      </c>
      <c r="E101" s="5" t="s">
        <v>172</v>
      </c>
      <c r="F101" s="5" t="s">
        <v>201</v>
      </c>
      <c r="G101" s="29" t="s">
        <v>202</v>
      </c>
      <c r="H101" s="29" t="s">
        <v>171</v>
      </c>
      <c r="I101" s="30">
        <v>25</v>
      </c>
      <c r="J101" s="28" t="s">
        <v>17</v>
      </c>
      <c r="K101" s="28">
        <v>2</v>
      </c>
      <c r="L101" s="28" t="s">
        <v>18</v>
      </c>
      <c r="M101" s="31">
        <v>4000</v>
      </c>
      <c r="N101" s="31">
        <f t="shared" si="6"/>
        <v>16000</v>
      </c>
      <c r="O101" s="50">
        <f t="shared" si="5"/>
        <v>32000</v>
      </c>
      <c r="P101" s="4"/>
      <c r="Q101" s="4"/>
      <c r="R101" s="4"/>
      <c r="S101" s="4"/>
      <c r="T101" s="4"/>
      <c r="U101" s="4"/>
      <c r="V101" s="4"/>
      <c r="W101" s="4"/>
    </row>
    <row r="102" spans="1:23" ht="25.5" x14ac:dyDescent="0.25">
      <c r="A102" s="49" t="s">
        <v>237</v>
      </c>
      <c r="B102" s="27">
        <v>61</v>
      </c>
      <c r="C102" s="35">
        <v>1</v>
      </c>
      <c r="D102" s="11" t="s">
        <v>13</v>
      </c>
      <c r="E102" s="67"/>
      <c r="F102" s="11" t="s">
        <v>238</v>
      </c>
      <c r="G102" s="29" t="s">
        <v>239</v>
      </c>
      <c r="H102" s="29" t="s">
        <v>240</v>
      </c>
      <c r="I102" s="30">
        <v>5</v>
      </c>
      <c r="J102" s="28" t="s">
        <v>17</v>
      </c>
      <c r="K102" s="97" t="s">
        <v>319</v>
      </c>
      <c r="L102" s="28" t="s">
        <v>18</v>
      </c>
      <c r="M102" s="31">
        <v>2488.15</v>
      </c>
      <c r="N102" s="31">
        <f t="shared" si="6"/>
        <v>9952.6</v>
      </c>
      <c r="O102" s="50">
        <f t="shared" si="5"/>
        <v>19905.2</v>
      </c>
      <c r="P102" s="142"/>
      <c r="Q102" s="4"/>
      <c r="R102" s="4"/>
      <c r="S102" s="4"/>
      <c r="T102" s="4"/>
      <c r="U102" s="4"/>
      <c r="V102" s="4"/>
      <c r="W102" s="4"/>
    </row>
    <row r="103" spans="1:23" ht="36" x14ac:dyDescent="0.25">
      <c r="A103" s="70" t="s">
        <v>237</v>
      </c>
      <c r="B103" s="71">
        <v>62</v>
      </c>
      <c r="C103" s="72">
        <v>1</v>
      </c>
      <c r="D103" s="73" t="s">
        <v>13</v>
      </c>
      <c r="E103" s="80"/>
      <c r="F103" s="73" t="s">
        <v>241</v>
      </c>
      <c r="G103" s="74" t="s">
        <v>292</v>
      </c>
      <c r="H103" s="74" t="s">
        <v>242</v>
      </c>
      <c r="I103" s="75">
        <v>10</v>
      </c>
      <c r="J103" s="72" t="s">
        <v>17</v>
      </c>
      <c r="K103" s="72" t="s">
        <v>319</v>
      </c>
      <c r="L103" s="72" t="s">
        <v>18</v>
      </c>
      <c r="M103" s="107">
        <v>8115.3</v>
      </c>
      <c r="N103" s="107">
        <f t="shared" si="6"/>
        <v>32461.200000000001</v>
      </c>
      <c r="O103" s="105">
        <f t="shared" si="5"/>
        <v>64922.400000000001</v>
      </c>
      <c r="P103" s="104"/>
      <c r="Q103" s="4"/>
      <c r="R103" s="4"/>
      <c r="S103" s="4"/>
      <c r="T103" s="4"/>
      <c r="U103" s="4"/>
      <c r="V103" s="4"/>
      <c r="W103" s="4"/>
    </row>
    <row r="104" spans="1:23" ht="36" x14ac:dyDescent="0.25">
      <c r="A104" s="70" t="s">
        <v>237</v>
      </c>
      <c r="B104" s="71">
        <v>62</v>
      </c>
      <c r="C104" s="72">
        <v>2</v>
      </c>
      <c r="D104" s="73" t="s">
        <v>13</v>
      </c>
      <c r="E104" s="80"/>
      <c r="F104" s="73" t="s">
        <v>241</v>
      </c>
      <c r="G104" s="74" t="s">
        <v>292</v>
      </c>
      <c r="H104" s="74" t="s">
        <v>243</v>
      </c>
      <c r="I104" s="75">
        <v>1</v>
      </c>
      <c r="J104" s="72" t="s">
        <v>17</v>
      </c>
      <c r="K104" s="72" t="s">
        <v>319</v>
      </c>
      <c r="L104" s="72" t="s">
        <v>18</v>
      </c>
      <c r="M104" s="108"/>
      <c r="N104" s="108"/>
      <c r="O104" s="106"/>
      <c r="P104" s="104"/>
      <c r="Q104" s="4"/>
      <c r="R104" s="4"/>
      <c r="S104" s="4"/>
      <c r="T104" s="4"/>
      <c r="U104" s="4"/>
      <c r="V104" s="4"/>
      <c r="W104" s="4"/>
    </row>
    <row r="105" spans="1:23" ht="48" x14ac:dyDescent="0.25">
      <c r="A105" s="70" t="s">
        <v>237</v>
      </c>
      <c r="B105" s="71">
        <v>63</v>
      </c>
      <c r="C105" s="72">
        <v>1</v>
      </c>
      <c r="D105" s="73" t="s">
        <v>13</v>
      </c>
      <c r="E105" s="80"/>
      <c r="F105" s="73" t="s">
        <v>241</v>
      </c>
      <c r="G105" s="74" t="s">
        <v>251</v>
      </c>
      <c r="H105" s="74" t="s">
        <v>252</v>
      </c>
      <c r="I105" s="75">
        <v>25</v>
      </c>
      <c r="J105" s="72" t="s">
        <v>17</v>
      </c>
      <c r="K105" s="72" t="s">
        <v>319</v>
      </c>
      <c r="L105" s="72" t="s">
        <v>18</v>
      </c>
      <c r="M105" s="107">
        <v>19882</v>
      </c>
      <c r="N105" s="107">
        <f t="shared" ref="N105:N109" si="7">M105*4</f>
        <v>79528</v>
      </c>
      <c r="O105" s="105">
        <f t="shared" ref="O105:O109" si="8">N105*2</f>
        <v>159056</v>
      </c>
      <c r="P105" s="4"/>
      <c r="Q105" s="4"/>
      <c r="R105" s="4"/>
      <c r="S105" s="4"/>
      <c r="T105" s="4"/>
      <c r="U105" s="4"/>
      <c r="V105" s="4"/>
      <c r="W105" s="4"/>
    </row>
    <row r="106" spans="1:23" ht="25.5" x14ac:dyDescent="0.25">
      <c r="A106" s="70" t="s">
        <v>237</v>
      </c>
      <c r="B106" s="71">
        <v>63</v>
      </c>
      <c r="C106" s="72">
        <v>2</v>
      </c>
      <c r="D106" s="73" t="s">
        <v>13</v>
      </c>
      <c r="E106" s="80"/>
      <c r="F106" s="73" t="s">
        <v>241</v>
      </c>
      <c r="G106" s="74" t="s">
        <v>251</v>
      </c>
      <c r="H106" s="74" t="s">
        <v>250</v>
      </c>
      <c r="I106" s="75">
        <v>1</v>
      </c>
      <c r="J106" s="72" t="s">
        <v>17</v>
      </c>
      <c r="K106" s="72" t="s">
        <v>319</v>
      </c>
      <c r="L106" s="72" t="s">
        <v>18</v>
      </c>
      <c r="M106" s="108"/>
      <c r="N106" s="108"/>
      <c r="O106" s="106"/>
      <c r="P106" s="4"/>
      <c r="Q106" s="4"/>
      <c r="R106" s="4"/>
      <c r="S106" s="4"/>
      <c r="T106" s="4"/>
      <c r="U106" s="4"/>
      <c r="V106" s="4"/>
      <c r="W106" s="4"/>
    </row>
    <row r="107" spans="1:23" ht="36" x14ac:dyDescent="0.25">
      <c r="A107" s="70" t="s">
        <v>237</v>
      </c>
      <c r="B107" s="71">
        <v>64</v>
      </c>
      <c r="C107" s="72">
        <v>1</v>
      </c>
      <c r="D107" s="73" t="s">
        <v>13</v>
      </c>
      <c r="E107" s="80"/>
      <c r="F107" s="73" t="s">
        <v>241</v>
      </c>
      <c r="G107" s="74" t="s">
        <v>253</v>
      </c>
      <c r="H107" s="74" t="s">
        <v>254</v>
      </c>
      <c r="I107" s="75">
        <v>45</v>
      </c>
      <c r="J107" s="72" t="s">
        <v>17</v>
      </c>
      <c r="K107" s="72" t="s">
        <v>319</v>
      </c>
      <c r="L107" s="72" t="s">
        <v>18</v>
      </c>
      <c r="M107" s="107">
        <v>35787.599999999999</v>
      </c>
      <c r="N107" s="107">
        <f t="shared" si="7"/>
        <v>143150.39999999999</v>
      </c>
      <c r="O107" s="105">
        <f t="shared" si="8"/>
        <v>286300.79999999999</v>
      </c>
      <c r="P107" s="4"/>
      <c r="Q107" s="4"/>
      <c r="R107" s="4"/>
      <c r="S107" s="4"/>
      <c r="T107" s="4"/>
      <c r="U107" s="4"/>
      <c r="V107" s="4"/>
      <c r="W107" s="4"/>
    </row>
    <row r="108" spans="1:23" ht="36" x14ac:dyDescent="0.25">
      <c r="A108" s="70" t="s">
        <v>237</v>
      </c>
      <c r="B108" s="71">
        <v>64</v>
      </c>
      <c r="C108" s="72">
        <v>2</v>
      </c>
      <c r="D108" s="73" t="s">
        <v>13</v>
      </c>
      <c r="E108" s="80"/>
      <c r="F108" s="73" t="s">
        <v>241</v>
      </c>
      <c r="G108" s="74" t="s">
        <v>253</v>
      </c>
      <c r="H108" s="74" t="s">
        <v>255</v>
      </c>
      <c r="I108" s="75">
        <v>1</v>
      </c>
      <c r="J108" s="72" t="s">
        <v>17</v>
      </c>
      <c r="K108" s="72" t="s">
        <v>319</v>
      </c>
      <c r="L108" s="72" t="s">
        <v>18</v>
      </c>
      <c r="M108" s="108"/>
      <c r="N108" s="108"/>
      <c r="O108" s="106"/>
      <c r="P108" s="4"/>
      <c r="Q108" s="4"/>
      <c r="R108" s="4"/>
      <c r="S108" s="4"/>
      <c r="T108" s="4"/>
      <c r="U108" s="4"/>
      <c r="V108" s="4"/>
      <c r="W108" s="4"/>
    </row>
    <row r="109" spans="1:23" ht="25.5" x14ac:dyDescent="0.25">
      <c r="A109" s="70" t="s">
        <v>237</v>
      </c>
      <c r="B109" s="71">
        <v>65</v>
      </c>
      <c r="C109" s="72">
        <v>1</v>
      </c>
      <c r="D109" s="73" t="s">
        <v>13</v>
      </c>
      <c r="E109" s="80"/>
      <c r="F109" s="73" t="s">
        <v>241</v>
      </c>
      <c r="G109" s="74" t="s">
        <v>256</v>
      </c>
      <c r="H109" s="74" t="s">
        <v>257</v>
      </c>
      <c r="I109" s="75">
        <v>10</v>
      </c>
      <c r="J109" s="72" t="s">
        <v>17</v>
      </c>
      <c r="K109" s="72" t="s">
        <v>319</v>
      </c>
      <c r="L109" s="72" t="s">
        <v>18</v>
      </c>
      <c r="M109" s="107">
        <v>8115.3</v>
      </c>
      <c r="N109" s="107">
        <f t="shared" si="7"/>
        <v>32461.200000000001</v>
      </c>
      <c r="O109" s="105">
        <f t="shared" si="8"/>
        <v>64922.400000000001</v>
      </c>
      <c r="P109" s="4"/>
      <c r="Q109" s="4"/>
      <c r="R109" s="4"/>
      <c r="S109" s="4"/>
      <c r="T109" s="4"/>
      <c r="U109" s="4"/>
      <c r="V109" s="4"/>
      <c r="W109" s="4"/>
    </row>
    <row r="110" spans="1:23" ht="25.5" x14ac:dyDescent="0.25">
      <c r="A110" s="70" t="s">
        <v>237</v>
      </c>
      <c r="B110" s="71">
        <v>65</v>
      </c>
      <c r="C110" s="72">
        <v>2</v>
      </c>
      <c r="D110" s="73" t="s">
        <v>13</v>
      </c>
      <c r="E110" s="80"/>
      <c r="F110" s="73" t="s">
        <v>241</v>
      </c>
      <c r="G110" s="74" t="s">
        <v>256</v>
      </c>
      <c r="H110" s="74" t="s">
        <v>250</v>
      </c>
      <c r="I110" s="75">
        <v>1</v>
      </c>
      <c r="J110" s="72" t="s">
        <v>17</v>
      </c>
      <c r="K110" s="72" t="s">
        <v>319</v>
      </c>
      <c r="L110" s="72" t="s">
        <v>18</v>
      </c>
      <c r="M110" s="108"/>
      <c r="N110" s="108"/>
      <c r="O110" s="106"/>
      <c r="P110" s="4"/>
      <c r="Q110" s="4"/>
      <c r="R110" s="4"/>
      <c r="S110" s="4"/>
      <c r="T110" s="4"/>
      <c r="U110" s="4"/>
      <c r="V110" s="4"/>
      <c r="W110" s="4"/>
    </row>
    <row r="111" spans="1:23" ht="36" x14ac:dyDescent="0.25">
      <c r="A111" s="70" t="s">
        <v>237</v>
      </c>
      <c r="B111" s="71">
        <v>66</v>
      </c>
      <c r="C111" s="72">
        <v>1</v>
      </c>
      <c r="D111" s="73" t="s">
        <v>13</v>
      </c>
      <c r="E111" s="80"/>
      <c r="F111" s="73" t="s">
        <v>244</v>
      </c>
      <c r="G111" s="74" t="s">
        <v>245</v>
      </c>
      <c r="H111" s="74" t="s">
        <v>246</v>
      </c>
      <c r="I111" s="75">
        <v>25</v>
      </c>
      <c r="J111" s="72" t="s">
        <v>17</v>
      </c>
      <c r="K111" s="72" t="s">
        <v>319</v>
      </c>
      <c r="L111" s="72" t="s">
        <v>18</v>
      </c>
      <c r="M111" s="107">
        <v>20288.25</v>
      </c>
      <c r="N111" s="107">
        <f t="shared" si="6"/>
        <v>81153</v>
      </c>
      <c r="O111" s="105">
        <f t="shared" si="5"/>
        <v>162306</v>
      </c>
      <c r="P111" s="4"/>
      <c r="Q111" s="4"/>
      <c r="R111" s="4"/>
      <c r="S111" s="4"/>
      <c r="T111" s="4"/>
      <c r="U111" s="4"/>
      <c r="V111" s="4"/>
      <c r="W111" s="4"/>
    </row>
    <row r="112" spans="1:23" ht="36" x14ac:dyDescent="0.25">
      <c r="A112" s="70" t="s">
        <v>237</v>
      </c>
      <c r="B112" s="71">
        <v>66</v>
      </c>
      <c r="C112" s="72">
        <v>2</v>
      </c>
      <c r="D112" s="73" t="s">
        <v>13</v>
      </c>
      <c r="E112" s="80"/>
      <c r="F112" s="73" t="s">
        <v>244</v>
      </c>
      <c r="G112" s="74" t="s">
        <v>245</v>
      </c>
      <c r="H112" s="74" t="s">
        <v>250</v>
      </c>
      <c r="I112" s="75">
        <v>1</v>
      </c>
      <c r="J112" s="72" t="s">
        <v>17</v>
      </c>
      <c r="K112" s="72" t="s">
        <v>319</v>
      </c>
      <c r="L112" s="72" t="s">
        <v>18</v>
      </c>
      <c r="M112" s="108"/>
      <c r="N112" s="108"/>
      <c r="O112" s="106"/>
      <c r="P112" s="4"/>
      <c r="Q112" s="4"/>
      <c r="R112" s="4"/>
      <c r="S112" s="4"/>
      <c r="T112" s="4"/>
      <c r="U112" s="4"/>
      <c r="V112" s="4"/>
      <c r="W112" s="4"/>
    </row>
    <row r="113" spans="1:23" ht="25.5" x14ac:dyDescent="0.25">
      <c r="A113" s="70" t="s">
        <v>237</v>
      </c>
      <c r="B113" s="71">
        <v>67</v>
      </c>
      <c r="C113" s="72">
        <v>1</v>
      </c>
      <c r="D113" s="73" t="s">
        <v>13</v>
      </c>
      <c r="E113" s="80"/>
      <c r="F113" s="73" t="s">
        <v>247</v>
      </c>
      <c r="G113" s="74" t="s">
        <v>248</v>
      </c>
      <c r="H113" s="74" t="s">
        <v>249</v>
      </c>
      <c r="I113" s="75">
        <v>220</v>
      </c>
      <c r="J113" s="72" t="s">
        <v>17</v>
      </c>
      <c r="K113" s="72" t="s">
        <v>319</v>
      </c>
      <c r="L113" s="72" t="s">
        <v>18</v>
      </c>
      <c r="M113" s="107">
        <v>174936.8</v>
      </c>
      <c r="N113" s="107">
        <f t="shared" si="6"/>
        <v>699747.2</v>
      </c>
      <c r="O113" s="105">
        <f t="shared" si="5"/>
        <v>1399494.4</v>
      </c>
      <c r="P113" s="4"/>
      <c r="Q113" s="4"/>
      <c r="R113" s="4"/>
      <c r="S113" s="4"/>
      <c r="T113" s="4"/>
      <c r="U113" s="4"/>
      <c r="V113" s="4"/>
      <c r="W113" s="4"/>
    </row>
    <row r="114" spans="1:23" ht="25.5" x14ac:dyDescent="0.25">
      <c r="A114" s="70" t="s">
        <v>237</v>
      </c>
      <c r="B114" s="71">
        <v>67</v>
      </c>
      <c r="C114" s="72">
        <v>2</v>
      </c>
      <c r="D114" s="73" t="s">
        <v>13</v>
      </c>
      <c r="E114" s="80"/>
      <c r="F114" s="73" t="s">
        <v>247</v>
      </c>
      <c r="G114" s="74" t="s">
        <v>248</v>
      </c>
      <c r="H114" s="74" t="s">
        <v>250</v>
      </c>
      <c r="I114" s="75">
        <v>1</v>
      </c>
      <c r="J114" s="72" t="s">
        <v>17</v>
      </c>
      <c r="K114" s="72" t="s">
        <v>319</v>
      </c>
      <c r="L114" s="72" t="s">
        <v>18</v>
      </c>
      <c r="M114" s="108"/>
      <c r="N114" s="108"/>
      <c r="O114" s="106"/>
      <c r="P114" s="4"/>
      <c r="Q114" s="4"/>
      <c r="R114" s="4"/>
      <c r="S114" s="4"/>
      <c r="T114" s="4"/>
      <c r="U114" s="4"/>
      <c r="V114" s="4"/>
      <c r="W114" s="4"/>
    </row>
    <row r="115" spans="1:23" ht="36" x14ac:dyDescent="0.25">
      <c r="A115" s="70" t="s">
        <v>237</v>
      </c>
      <c r="B115" s="71">
        <v>68</v>
      </c>
      <c r="C115" s="72">
        <v>1</v>
      </c>
      <c r="D115" s="73" t="s">
        <v>13</v>
      </c>
      <c r="E115" s="80"/>
      <c r="F115" s="73" t="s">
        <v>247</v>
      </c>
      <c r="G115" s="74" t="s">
        <v>266</v>
      </c>
      <c r="H115" s="74" t="s">
        <v>267</v>
      </c>
      <c r="I115" s="75">
        <v>130</v>
      </c>
      <c r="J115" s="72" t="s">
        <v>17</v>
      </c>
      <c r="K115" s="72" t="s">
        <v>319</v>
      </c>
      <c r="L115" s="72" t="s">
        <v>18</v>
      </c>
      <c r="M115" s="107">
        <v>12591.8</v>
      </c>
      <c r="N115" s="107">
        <f t="shared" ref="N115:N125" si="9">M115*4</f>
        <v>50367.199999999997</v>
      </c>
      <c r="O115" s="105">
        <f t="shared" ref="O115:O125" si="10">N115*2</f>
        <v>100734.39999999999</v>
      </c>
      <c r="P115" s="4"/>
      <c r="Q115" s="4"/>
      <c r="R115" s="4"/>
      <c r="S115" s="4"/>
      <c r="T115" s="4"/>
      <c r="U115" s="4"/>
      <c r="V115" s="4"/>
      <c r="W115" s="4"/>
    </row>
    <row r="116" spans="1:23" ht="36" x14ac:dyDescent="0.25">
      <c r="A116" s="70" t="s">
        <v>237</v>
      </c>
      <c r="B116" s="71">
        <v>68</v>
      </c>
      <c r="C116" s="72">
        <v>2</v>
      </c>
      <c r="D116" s="73" t="s">
        <v>13</v>
      </c>
      <c r="E116" s="80"/>
      <c r="F116" s="73" t="s">
        <v>247</v>
      </c>
      <c r="G116" s="74" t="s">
        <v>266</v>
      </c>
      <c r="H116" s="74" t="s">
        <v>250</v>
      </c>
      <c r="I116" s="75">
        <v>1</v>
      </c>
      <c r="J116" s="72" t="s">
        <v>17</v>
      </c>
      <c r="K116" s="72" t="s">
        <v>319</v>
      </c>
      <c r="L116" s="72" t="s">
        <v>18</v>
      </c>
      <c r="M116" s="108"/>
      <c r="N116" s="108"/>
      <c r="O116" s="106"/>
      <c r="P116" s="4"/>
      <c r="Q116" s="4"/>
      <c r="R116" s="4"/>
      <c r="S116" s="4"/>
      <c r="T116" s="4"/>
      <c r="U116" s="4"/>
      <c r="V116" s="4"/>
      <c r="W116" s="4"/>
    </row>
    <row r="117" spans="1:23" ht="36" x14ac:dyDescent="0.25">
      <c r="A117" s="70" t="s">
        <v>237</v>
      </c>
      <c r="B117" s="71">
        <v>69</v>
      </c>
      <c r="C117" s="72">
        <v>1</v>
      </c>
      <c r="D117" s="73" t="s">
        <v>13</v>
      </c>
      <c r="E117" s="80"/>
      <c r="F117" s="73" t="s">
        <v>247</v>
      </c>
      <c r="G117" s="74" t="s">
        <v>268</v>
      </c>
      <c r="H117" s="74" t="s">
        <v>269</v>
      </c>
      <c r="I117" s="75">
        <v>350</v>
      </c>
      <c r="J117" s="72" t="s">
        <v>17</v>
      </c>
      <c r="K117" s="72" t="s">
        <v>319</v>
      </c>
      <c r="L117" s="72" t="s">
        <v>18</v>
      </c>
      <c r="M117" s="107">
        <v>226919</v>
      </c>
      <c r="N117" s="107">
        <f t="shared" si="9"/>
        <v>907676</v>
      </c>
      <c r="O117" s="105">
        <f t="shared" si="10"/>
        <v>1815352</v>
      </c>
      <c r="P117" s="4"/>
      <c r="Q117" s="4"/>
      <c r="R117" s="4"/>
      <c r="S117" s="4"/>
      <c r="T117" s="4"/>
      <c r="U117" s="4"/>
      <c r="V117" s="4"/>
      <c r="W117" s="4"/>
    </row>
    <row r="118" spans="1:23" ht="36" x14ac:dyDescent="0.25">
      <c r="A118" s="70" t="s">
        <v>237</v>
      </c>
      <c r="B118" s="71">
        <v>69</v>
      </c>
      <c r="C118" s="72">
        <v>2</v>
      </c>
      <c r="D118" s="73" t="s">
        <v>13</v>
      </c>
      <c r="E118" s="80"/>
      <c r="F118" s="73" t="s">
        <v>247</v>
      </c>
      <c r="G118" s="74" t="s">
        <v>268</v>
      </c>
      <c r="H118" s="74" t="s">
        <v>250</v>
      </c>
      <c r="I118" s="75">
        <v>1</v>
      </c>
      <c r="J118" s="72" t="s">
        <v>17</v>
      </c>
      <c r="K118" s="72" t="s">
        <v>319</v>
      </c>
      <c r="L118" s="72" t="s">
        <v>18</v>
      </c>
      <c r="M118" s="108"/>
      <c r="N118" s="108"/>
      <c r="O118" s="106"/>
      <c r="P118" s="4"/>
      <c r="Q118" s="4"/>
      <c r="R118" s="4"/>
      <c r="S118" s="4"/>
      <c r="T118" s="4"/>
      <c r="U118" s="4"/>
      <c r="V118" s="4"/>
      <c r="W118" s="4"/>
    </row>
    <row r="119" spans="1:23" ht="36" x14ac:dyDescent="0.25">
      <c r="A119" s="70" t="s">
        <v>237</v>
      </c>
      <c r="B119" s="71">
        <v>70</v>
      </c>
      <c r="C119" s="72">
        <v>1</v>
      </c>
      <c r="D119" s="73" t="s">
        <v>13</v>
      </c>
      <c r="E119" s="80"/>
      <c r="F119" s="73" t="s">
        <v>247</v>
      </c>
      <c r="G119" s="74" t="s">
        <v>270</v>
      </c>
      <c r="H119" s="74" t="s">
        <v>271</v>
      </c>
      <c r="I119" s="75">
        <v>25</v>
      </c>
      <c r="J119" s="72" t="s">
        <v>17</v>
      </c>
      <c r="K119" s="72" t="s">
        <v>319</v>
      </c>
      <c r="L119" s="72" t="s">
        <v>18</v>
      </c>
      <c r="M119" s="107">
        <v>19894.75</v>
      </c>
      <c r="N119" s="107">
        <f t="shared" si="9"/>
        <v>79579</v>
      </c>
      <c r="O119" s="105">
        <f t="shared" si="10"/>
        <v>159158</v>
      </c>
      <c r="P119" s="4"/>
      <c r="Q119" s="4"/>
      <c r="R119" s="4"/>
      <c r="S119" s="4"/>
      <c r="T119" s="4"/>
      <c r="U119" s="4"/>
      <c r="V119" s="4"/>
      <c r="W119" s="4"/>
    </row>
    <row r="120" spans="1:23" ht="36" x14ac:dyDescent="0.25">
      <c r="A120" s="70" t="s">
        <v>237</v>
      </c>
      <c r="B120" s="71">
        <v>70</v>
      </c>
      <c r="C120" s="72">
        <v>2</v>
      </c>
      <c r="D120" s="73" t="s">
        <v>13</v>
      </c>
      <c r="E120" s="80"/>
      <c r="F120" s="73" t="s">
        <v>247</v>
      </c>
      <c r="G120" s="74" t="s">
        <v>270</v>
      </c>
      <c r="H120" s="74" t="s">
        <v>250</v>
      </c>
      <c r="I120" s="75">
        <v>1</v>
      </c>
      <c r="J120" s="72" t="s">
        <v>17</v>
      </c>
      <c r="K120" s="72" t="s">
        <v>319</v>
      </c>
      <c r="L120" s="72" t="s">
        <v>18</v>
      </c>
      <c r="M120" s="108"/>
      <c r="N120" s="108"/>
      <c r="O120" s="106"/>
      <c r="P120" s="4"/>
      <c r="Q120" s="4"/>
      <c r="R120" s="4"/>
      <c r="S120" s="4"/>
      <c r="T120" s="4"/>
      <c r="U120" s="4"/>
      <c r="V120" s="4"/>
      <c r="W120" s="4"/>
    </row>
    <row r="121" spans="1:23" ht="25.5" x14ac:dyDescent="0.25">
      <c r="A121" s="70" t="s">
        <v>237</v>
      </c>
      <c r="B121" s="71">
        <v>71</v>
      </c>
      <c r="C121" s="72">
        <v>1</v>
      </c>
      <c r="D121" s="73" t="s">
        <v>13</v>
      </c>
      <c r="E121" s="80"/>
      <c r="F121" s="73" t="s">
        <v>247</v>
      </c>
      <c r="G121" s="74" t="s">
        <v>272</v>
      </c>
      <c r="H121" s="74" t="s">
        <v>273</v>
      </c>
      <c r="I121" s="75">
        <v>125</v>
      </c>
      <c r="J121" s="72" t="s">
        <v>17</v>
      </c>
      <c r="K121" s="72" t="s">
        <v>319</v>
      </c>
      <c r="L121" s="72" t="s">
        <v>18</v>
      </c>
      <c r="M121" s="107">
        <v>12107.5</v>
      </c>
      <c r="N121" s="107">
        <f t="shared" si="9"/>
        <v>48430</v>
      </c>
      <c r="O121" s="105">
        <f t="shared" si="10"/>
        <v>96860</v>
      </c>
      <c r="P121" s="4"/>
      <c r="Q121" s="4"/>
      <c r="R121" s="4"/>
      <c r="S121" s="4"/>
      <c r="T121" s="4"/>
      <c r="U121" s="4"/>
      <c r="V121" s="4"/>
      <c r="W121" s="4"/>
    </row>
    <row r="122" spans="1:23" ht="25.5" x14ac:dyDescent="0.25">
      <c r="A122" s="70" t="s">
        <v>237</v>
      </c>
      <c r="B122" s="71">
        <v>71</v>
      </c>
      <c r="C122" s="72">
        <v>2</v>
      </c>
      <c r="D122" s="73" t="s">
        <v>13</v>
      </c>
      <c r="E122" s="80"/>
      <c r="F122" s="73" t="s">
        <v>247</v>
      </c>
      <c r="G122" s="74" t="s">
        <v>272</v>
      </c>
      <c r="H122" s="74" t="s">
        <v>261</v>
      </c>
      <c r="I122" s="75">
        <v>1</v>
      </c>
      <c r="J122" s="72" t="s">
        <v>17</v>
      </c>
      <c r="K122" s="72" t="s">
        <v>319</v>
      </c>
      <c r="L122" s="72" t="s">
        <v>18</v>
      </c>
      <c r="M122" s="108"/>
      <c r="N122" s="108"/>
      <c r="O122" s="106"/>
      <c r="P122" s="4"/>
      <c r="Q122" s="4"/>
      <c r="R122" s="4"/>
      <c r="S122" s="4"/>
      <c r="T122" s="4"/>
      <c r="U122" s="4"/>
      <c r="V122" s="4"/>
      <c r="W122" s="4"/>
    </row>
    <row r="123" spans="1:23" ht="36" x14ac:dyDescent="0.25">
      <c r="A123" s="70" t="s">
        <v>237</v>
      </c>
      <c r="B123" s="71">
        <v>72</v>
      </c>
      <c r="C123" s="72">
        <v>1</v>
      </c>
      <c r="D123" s="73" t="s">
        <v>13</v>
      </c>
      <c r="E123" s="80"/>
      <c r="F123" s="73" t="s">
        <v>247</v>
      </c>
      <c r="G123" s="74" t="s">
        <v>274</v>
      </c>
      <c r="H123" s="74" t="s">
        <v>275</v>
      </c>
      <c r="I123" s="75">
        <v>100</v>
      </c>
      <c r="J123" s="72" t="s">
        <v>17</v>
      </c>
      <c r="K123" s="72" t="s">
        <v>319</v>
      </c>
      <c r="L123" s="72" t="s">
        <v>18</v>
      </c>
      <c r="M123" s="107">
        <v>12107.5</v>
      </c>
      <c r="N123" s="107">
        <f t="shared" si="9"/>
        <v>48430</v>
      </c>
      <c r="O123" s="105">
        <f t="shared" si="10"/>
        <v>96860</v>
      </c>
      <c r="P123" s="4"/>
      <c r="Q123" s="4"/>
      <c r="R123" s="4"/>
      <c r="S123" s="4"/>
      <c r="T123" s="4"/>
      <c r="U123" s="4"/>
      <c r="V123" s="4"/>
      <c r="W123" s="4"/>
    </row>
    <row r="124" spans="1:23" ht="36" x14ac:dyDescent="0.25">
      <c r="A124" s="70" t="s">
        <v>237</v>
      </c>
      <c r="B124" s="71">
        <v>72</v>
      </c>
      <c r="C124" s="72">
        <v>2</v>
      </c>
      <c r="D124" s="73" t="s">
        <v>13</v>
      </c>
      <c r="E124" s="80"/>
      <c r="F124" s="73" t="s">
        <v>247</v>
      </c>
      <c r="G124" s="74" t="s">
        <v>274</v>
      </c>
      <c r="H124" s="74" t="s">
        <v>250</v>
      </c>
      <c r="I124" s="75">
        <v>1</v>
      </c>
      <c r="J124" s="72" t="s">
        <v>17</v>
      </c>
      <c r="K124" s="72" t="s">
        <v>319</v>
      </c>
      <c r="L124" s="72" t="s">
        <v>18</v>
      </c>
      <c r="M124" s="108"/>
      <c r="N124" s="108"/>
      <c r="O124" s="106"/>
      <c r="P124" s="4"/>
      <c r="Q124" s="4"/>
      <c r="R124" s="4"/>
      <c r="S124" s="4"/>
      <c r="T124" s="4"/>
      <c r="U124" s="4"/>
      <c r="V124" s="4"/>
      <c r="W124" s="4"/>
    </row>
    <row r="125" spans="1:23" ht="36" x14ac:dyDescent="0.25">
      <c r="A125" s="70" t="s">
        <v>237</v>
      </c>
      <c r="B125" s="71">
        <v>73</v>
      </c>
      <c r="C125" s="72">
        <v>1</v>
      </c>
      <c r="D125" s="73" t="s">
        <v>13</v>
      </c>
      <c r="E125" s="80"/>
      <c r="F125" s="73" t="s">
        <v>247</v>
      </c>
      <c r="G125" s="74" t="s">
        <v>276</v>
      </c>
      <c r="H125" s="74" t="s">
        <v>267</v>
      </c>
      <c r="I125" s="75">
        <v>75</v>
      </c>
      <c r="J125" s="72" t="s">
        <v>17</v>
      </c>
      <c r="K125" s="72" t="s">
        <v>319</v>
      </c>
      <c r="L125" s="72" t="s">
        <v>18</v>
      </c>
      <c r="M125" s="107">
        <v>7264.5</v>
      </c>
      <c r="N125" s="107">
        <f t="shared" si="9"/>
        <v>29058</v>
      </c>
      <c r="O125" s="105">
        <f t="shared" si="10"/>
        <v>58116</v>
      </c>
      <c r="P125" s="4"/>
      <c r="Q125" s="4"/>
      <c r="R125" s="4"/>
      <c r="S125" s="4"/>
      <c r="T125" s="4"/>
      <c r="U125" s="4"/>
      <c r="V125" s="4"/>
      <c r="W125" s="4"/>
    </row>
    <row r="126" spans="1:23" ht="36" x14ac:dyDescent="0.25">
      <c r="A126" s="70" t="s">
        <v>237</v>
      </c>
      <c r="B126" s="71">
        <v>73</v>
      </c>
      <c r="C126" s="72">
        <v>2</v>
      </c>
      <c r="D126" s="73" t="s">
        <v>13</v>
      </c>
      <c r="E126" s="80"/>
      <c r="F126" s="73" t="s">
        <v>247</v>
      </c>
      <c r="G126" s="74" t="s">
        <v>276</v>
      </c>
      <c r="H126" s="74" t="s">
        <v>250</v>
      </c>
      <c r="I126" s="75">
        <v>1</v>
      </c>
      <c r="J126" s="72" t="s">
        <v>17</v>
      </c>
      <c r="K126" s="72" t="s">
        <v>319</v>
      </c>
      <c r="L126" s="72" t="s">
        <v>18</v>
      </c>
      <c r="M126" s="108"/>
      <c r="N126" s="108"/>
      <c r="O126" s="106"/>
      <c r="P126" s="4"/>
      <c r="Q126" s="4"/>
      <c r="R126" s="4"/>
      <c r="S126" s="4"/>
      <c r="T126" s="4"/>
      <c r="U126" s="4"/>
      <c r="V126" s="4"/>
      <c r="W126" s="4"/>
    </row>
    <row r="127" spans="1:23" ht="36" x14ac:dyDescent="0.25">
      <c r="A127" s="70" t="s">
        <v>237</v>
      </c>
      <c r="B127" s="71">
        <v>74</v>
      </c>
      <c r="C127" s="72">
        <v>1</v>
      </c>
      <c r="D127" s="73" t="s">
        <v>13</v>
      </c>
      <c r="E127" s="80"/>
      <c r="F127" s="73" t="s">
        <v>258</v>
      </c>
      <c r="G127" s="74" t="s">
        <v>259</v>
      </c>
      <c r="H127" s="74" t="s">
        <v>260</v>
      </c>
      <c r="I127" s="75">
        <v>90</v>
      </c>
      <c r="J127" s="72" t="s">
        <v>17</v>
      </c>
      <c r="K127" s="72" t="s">
        <v>319</v>
      </c>
      <c r="L127" s="72" t="s">
        <v>18</v>
      </c>
      <c r="M127" s="107">
        <v>7264.5</v>
      </c>
      <c r="N127" s="107">
        <f t="shared" si="6"/>
        <v>29058</v>
      </c>
      <c r="O127" s="105">
        <f t="shared" si="5"/>
        <v>58116</v>
      </c>
      <c r="P127" s="4"/>
      <c r="Q127" s="4"/>
      <c r="R127" s="4"/>
      <c r="S127" s="4"/>
      <c r="T127" s="4"/>
      <c r="U127" s="4"/>
      <c r="V127" s="4"/>
      <c r="W127" s="4"/>
    </row>
    <row r="128" spans="1:23" ht="36" x14ac:dyDescent="0.25">
      <c r="A128" s="70" t="s">
        <v>237</v>
      </c>
      <c r="B128" s="71">
        <v>74</v>
      </c>
      <c r="C128" s="72">
        <v>2</v>
      </c>
      <c r="D128" s="73" t="s">
        <v>13</v>
      </c>
      <c r="E128" s="80"/>
      <c r="F128" s="73" t="s">
        <v>258</v>
      </c>
      <c r="G128" s="74" t="s">
        <v>259</v>
      </c>
      <c r="H128" s="74" t="s">
        <v>261</v>
      </c>
      <c r="I128" s="75">
        <v>1</v>
      </c>
      <c r="J128" s="72" t="s">
        <v>17</v>
      </c>
      <c r="K128" s="72" t="s">
        <v>319</v>
      </c>
      <c r="L128" s="72" t="s">
        <v>18</v>
      </c>
      <c r="M128" s="108"/>
      <c r="N128" s="108"/>
      <c r="O128" s="106"/>
      <c r="P128" s="4"/>
      <c r="Q128" s="4"/>
      <c r="R128" s="4"/>
      <c r="S128" s="4"/>
      <c r="T128" s="4"/>
      <c r="U128" s="4"/>
      <c r="V128" s="4"/>
      <c r="W128" s="4"/>
    </row>
    <row r="129" spans="1:23" ht="36" x14ac:dyDescent="0.25">
      <c r="A129" s="70" t="s">
        <v>237</v>
      </c>
      <c r="B129" s="71">
        <v>75</v>
      </c>
      <c r="C129" s="72">
        <v>1</v>
      </c>
      <c r="D129" s="73" t="s">
        <v>13</v>
      </c>
      <c r="E129" s="80"/>
      <c r="F129" s="73" t="s">
        <v>258</v>
      </c>
      <c r="G129" s="74" t="s">
        <v>262</v>
      </c>
      <c r="H129" s="74" t="s">
        <v>263</v>
      </c>
      <c r="I129" s="75">
        <v>100</v>
      </c>
      <c r="J129" s="72" t="s">
        <v>17</v>
      </c>
      <c r="K129" s="72" t="s">
        <v>319</v>
      </c>
      <c r="L129" s="72" t="s">
        <v>18</v>
      </c>
      <c r="M129" s="107">
        <v>9686</v>
      </c>
      <c r="N129" s="107">
        <f t="shared" si="6"/>
        <v>38744</v>
      </c>
      <c r="O129" s="105">
        <f t="shared" si="5"/>
        <v>77488</v>
      </c>
      <c r="P129" s="4"/>
      <c r="Q129" s="4"/>
      <c r="R129" s="4"/>
      <c r="S129" s="4"/>
      <c r="T129" s="4"/>
      <c r="U129" s="4"/>
      <c r="V129" s="4"/>
      <c r="W129" s="4"/>
    </row>
    <row r="130" spans="1:23" ht="36" x14ac:dyDescent="0.25">
      <c r="A130" s="70" t="s">
        <v>237</v>
      </c>
      <c r="B130" s="71">
        <v>75</v>
      </c>
      <c r="C130" s="72">
        <v>2</v>
      </c>
      <c r="D130" s="73" t="s">
        <v>13</v>
      </c>
      <c r="E130" s="80"/>
      <c r="F130" s="73" t="s">
        <v>258</v>
      </c>
      <c r="G130" s="74" t="s">
        <v>262</v>
      </c>
      <c r="H130" s="74" t="s">
        <v>250</v>
      </c>
      <c r="I130" s="75">
        <v>1</v>
      </c>
      <c r="J130" s="72" t="s">
        <v>17</v>
      </c>
      <c r="K130" s="72" t="s">
        <v>319</v>
      </c>
      <c r="L130" s="72" t="s">
        <v>18</v>
      </c>
      <c r="M130" s="108"/>
      <c r="N130" s="108"/>
      <c r="O130" s="106"/>
      <c r="P130" s="4"/>
      <c r="Q130" s="4"/>
      <c r="R130" s="4"/>
      <c r="S130" s="4"/>
      <c r="T130" s="4"/>
      <c r="U130" s="4"/>
      <c r="V130" s="4"/>
      <c r="W130" s="4"/>
    </row>
    <row r="131" spans="1:23" ht="36" x14ac:dyDescent="0.25">
      <c r="A131" s="70" t="s">
        <v>237</v>
      </c>
      <c r="B131" s="71">
        <v>76</v>
      </c>
      <c r="C131" s="72">
        <v>1</v>
      </c>
      <c r="D131" s="73" t="s">
        <v>13</v>
      </c>
      <c r="E131" s="80"/>
      <c r="F131" s="73" t="s">
        <v>258</v>
      </c>
      <c r="G131" s="74" t="s">
        <v>264</v>
      </c>
      <c r="H131" s="74" t="s">
        <v>265</v>
      </c>
      <c r="I131" s="75">
        <v>30</v>
      </c>
      <c r="J131" s="72" t="s">
        <v>17</v>
      </c>
      <c r="K131" s="72" t="s">
        <v>319</v>
      </c>
      <c r="L131" s="72" t="s">
        <v>18</v>
      </c>
      <c r="M131" s="107">
        <v>1680</v>
      </c>
      <c r="N131" s="107">
        <f t="shared" si="6"/>
        <v>6720</v>
      </c>
      <c r="O131" s="105">
        <f t="shared" si="5"/>
        <v>13440</v>
      </c>
      <c r="P131" s="4"/>
      <c r="Q131" s="4"/>
      <c r="R131" s="4"/>
      <c r="S131" s="4"/>
      <c r="T131" s="4"/>
      <c r="U131" s="4"/>
      <c r="V131" s="4"/>
      <c r="W131" s="4"/>
    </row>
    <row r="132" spans="1:23" ht="36.75" thickBot="1" x14ac:dyDescent="0.3">
      <c r="A132" s="81" t="s">
        <v>237</v>
      </c>
      <c r="B132" s="82">
        <v>76</v>
      </c>
      <c r="C132" s="83">
        <v>2</v>
      </c>
      <c r="D132" s="84" t="s">
        <v>13</v>
      </c>
      <c r="E132" s="85"/>
      <c r="F132" s="84" t="s">
        <v>258</v>
      </c>
      <c r="G132" s="86" t="s">
        <v>264</v>
      </c>
      <c r="H132" s="86" t="s">
        <v>250</v>
      </c>
      <c r="I132" s="87">
        <v>1</v>
      </c>
      <c r="J132" s="83" t="s">
        <v>17</v>
      </c>
      <c r="K132" s="72" t="s">
        <v>319</v>
      </c>
      <c r="L132" s="83" t="s">
        <v>18</v>
      </c>
      <c r="M132" s="122"/>
      <c r="N132" s="122"/>
      <c r="O132" s="123"/>
      <c r="P132" s="4"/>
      <c r="Q132" s="4"/>
      <c r="R132" s="4"/>
      <c r="S132" s="4"/>
      <c r="T132" s="4"/>
      <c r="U132" s="4"/>
      <c r="V132" s="4"/>
      <c r="W132" s="4"/>
    </row>
    <row r="133" spans="1:23" ht="15.75" hidden="1" thickBot="1" x14ac:dyDescent="0.3">
      <c r="C133" s="10"/>
      <c r="D133" s="22"/>
      <c r="F133" s="22"/>
      <c r="G133" s="9"/>
      <c r="H133" s="9"/>
      <c r="I133" s="6"/>
      <c r="J133" s="7"/>
      <c r="K133" s="7"/>
      <c r="L133" s="7"/>
      <c r="M133" s="8"/>
      <c r="N133" s="8">
        <f>SUM(N11:N132)</f>
        <v>6003795.8000000007</v>
      </c>
      <c r="O133" s="8">
        <f>SUM(O11:O132)</f>
        <v>12007591.600000001</v>
      </c>
      <c r="P133" s="4"/>
      <c r="Q133" s="4"/>
      <c r="R133" s="4"/>
      <c r="S133" s="4"/>
      <c r="T133" s="4"/>
      <c r="U133" s="4"/>
      <c r="V133" s="4"/>
      <c r="W133" s="4"/>
    </row>
    <row r="134" spans="1:23" ht="15.75" customHeight="1" thickBot="1" x14ac:dyDescent="0.3">
      <c r="A134" s="125" t="s">
        <v>277</v>
      </c>
      <c r="B134" s="126"/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126"/>
      <c r="O134" s="127"/>
      <c r="P134" s="4"/>
      <c r="Q134" s="4"/>
      <c r="R134" s="4"/>
      <c r="S134" s="4"/>
      <c r="T134" s="4"/>
      <c r="U134" s="4"/>
      <c r="V134" s="4"/>
      <c r="W134" s="4"/>
    </row>
    <row r="135" spans="1:23" ht="48.75" thickBot="1" x14ac:dyDescent="0.3">
      <c r="A135" s="40" t="s">
        <v>235</v>
      </c>
      <c r="B135" s="41">
        <v>77</v>
      </c>
      <c r="C135" s="42">
        <v>1</v>
      </c>
      <c r="D135" s="60" t="s">
        <v>203</v>
      </c>
      <c r="E135" s="43" t="s">
        <v>25</v>
      </c>
      <c r="F135" s="43" t="s">
        <v>204</v>
      </c>
      <c r="G135" s="45" t="s">
        <v>205</v>
      </c>
      <c r="H135" s="45" t="s">
        <v>206</v>
      </c>
      <c r="I135" s="46">
        <v>700</v>
      </c>
      <c r="J135" s="42" t="s">
        <v>17</v>
      </c>
      <c r="K135" s="42">
        <v>2</v>
      </c>
      <c r="L135" s="42" t="s">
        <v>18</v>
      </c>
      <c r="M135" s="47">
        <v>2500</v>
      </c>
      <c r="N135" s="47">
        <f t="shared" ref="N135:N154" si="11">M135*4</f>
        <v>10000</v>
      </c>
      <c r="O135" s="48">
        <f t="shared" ref="O135:O154" si="12">N135*2</f>
        <v>20000</v>
      </c>
      <c r="P135" s="4"/>
      <c r="Q135" s="4"/>
      <c r="R135" s="4"/>
      <c r="S135" s="4"/>
      <c r="T135" s="4"/>
      <c r="U135" s="4"/>
      <c r="V135" s="4"/>
      <c r="W135" s="4"/>
    </row>
    <row r="136" spans="1:23" ht="48" x14ac:dyDescent="0.25">
      <c r="A136" s="49" t="s">
        <v>235</v>
      </c>
      <c r="B136" s="41">
        <v>78</v>
      </c>
      <c r="C136" s="28">
        <v>1</v>
      </c>
      <c r="D136" s="11" t="s">
        <v>203</v>
      </c>
      <c r="E136" s="5" t="s">
        <v>25</v>
      </c>
      <c r="F136" s="5" t="s">
        <v>207</v>
      </c>
      <c r="G136" s="45" t="s">
        <v>318</v>
      </c>
      <c r="H136" s="29" t="s">
        <v>208</v>
      </c>
      <c r="I136" s="30">
        <v>350</v>
      </c>
      <c r="J136" s="28" t="s">
        <v>17</v>
      </c>
      <c r="K136" s="28">
        <v>2</v>
      </c>
      <c r="L136" s="28" t="s">
        <v>18</v>
      </c>
      <c r="M136" s="37">
        <v>60000</v>
      </c>
      <c r="N136" s="31">
        <f t="shared" si="11"/>
        <v>240000</v>
      </c>
      <c r="O136" s="50">
        <f t="shared" si="12"/>
        <v>480000</v>
      </c>
      <c r="P136" s="4"/>
      <c r="Q136" s="4"/>
      <c r="R136" s="4"/>
      <c r="S136" s="4"/>
      <c r="T136" s="4"/>
      <c r="U136" s="4"/>
      <c r="V136" s="4"/>
      <c r="W136" s="4"/>
    </row>
    <row r="137" spans="1:23" ht="38.25" x14ac:dyDescent="0.25">
      <c r="A137" s="49" t="s">
        <v>235</v>
      </c>
      <c r="B137" s="27">
        <v>79</v>
      </c>
      <c r="C137" s="28">
        <v>1</v>
      </c>
      <c r="D137" s="11" t="s">
        <v>203</v>
      </c>
      <c r="E137" s="5" t="s">
        <v>25</v>
      </c>
      <c r="F137" s="5" t="s">
        <v>207</v>
      </c>
      <c r="G137" s="29" t="s">
        <v>209</v>
      </c>
      <c r="H137" s="29" t="s">
        <v>210</v>
      </c>
      <c r="I137" s="30">
        <v>250</v>
      </c>
      <c r="J137" s="28" t="s">
        <v>17</v>
      </c>
      <c r="K137" s="28">
        <v>2</v>
      </c>
      <c r="L137" s="28" t="s">
        <v>18</v>
      </c>
      <c r="M137" s="31">
        <v>37000</v>
      </c>
      <c r="N137" s="31">
        <f t="shared" si="11"/>
        <v>148000</v>
      </c>
      <c r="O137" s="50">
        <f t="shared" si="12"/>
        <v>296000</v>
      </c>
      <c r="P137" s="4"/>
      <c r="Q137" s="4"/>
      <c r="R137" s="4"/>
      <c r="S137" s="4"/>
      <c r="T137" s="4"/>
      <c r="U137" s="4"/>
      <c r="V137" s="4"/>
      <c r="W137" s="4"/>
    </row>
    <row r="138" spans="1:23" ht="38.25" x14ac:dyDescent="0.25">
      <c r="A138" s="49" t="s">
        <v>235</v>
      </c>
      <c r="B138" s="27">
        <v>80</v>
      </c>
      <c r="C138" s="28">
        <v>1</v>
      </c>
      <c r="D138" s="11" t="s">
        <v>203</v>
      </c>
      <c r="E138" s="5" t="s">
        <v>25</v>
      </c>
      <c r="F138" s="5" t="s">
        <v>211</v>
      </c>
      <c r="G138" s="29" t="s">
        <v>212</v>
      </c>
      <c r="H138" s="29" t="s">
        <v>213</v>
      </c>
      <c r="I138" s="30">
        <v>400</v>
      </c>
      <c r="J138" s="28" t="s">
        <v>17</v>
      </c>
      <c r="K138" s="28">
        <v>2</v>
      </c>
      <c r="L138" s="28" t="s">
        <v>18</v>
      </c>
      <c r="M138" s="31">
        <v>18000</v>
      </c>
      <c r="N138" s="31">
        <f t="shared" si="11"/>
        <v>72000</v>
      </c>
      <c r="O138" s="50">
        <f t="shared" si="12"/>
        <v>144000</v>
      </c>
      <c r="P138" s="4"/>
      <c r="Q138" s="4"/>
      <c r="R138" s="4"/>
      <c r="S138" s="4"/>
      <c r="T138" s="4"/>
      <c r="U138" s="4"/>
      <c r="V138" s="4"/>
      <c r="W138" s="4"/>
    </row>
    <row r="139" spans="1:23" ht="38.25" x14ac:dyDescent="0.25">
      <c r="A139" s="49" t="s">
        <v>235</v>
      </c>
      <c r="B139" s="27">
        <v>81</v>
      </c>
      <c r="C139" s="28">
        <v>1</v>
      </c>
      <c r="D139" s="11" t="s">
        <v>203</v>
      </c>
      <c r="E139" s="5" t="s">
        <v>25</v>
      </c>
      <c r="F139" s="5" t="s">
        <v>214</v>
      </c>
      <c r="G139" s="29" t="s">
        <v>215</v>
      </c>
      <c r="H139" s="29" t="s">
        <v>216</v>
      </c>
      <c r="I139" s="30">
        <v>30</v>
      </c>
      <c r="J139" s="28" t="s">
        <v>17</v>
      </c>
      <c r="K139" s="28">
        <v>2</v>
      </c>
      <c r="L139" s="28" t="s">
        <v>18</v>
      </c>
      <c r="M139" s="31">
        <v>1100</v>
      </c>
      <c r="N139" s="31">
        <f t="shared" si="11"/>
        <v>4400</v>
      </c>
      <c r="O139" s="50">
        <f t="shared" si="12"/>
        <v>8800</v>
      </c>
      <c r="P139" s="4"/>
      <c r="Q139" s="4"/>
      <c r="R139" s="4"/>
      <c r="S139" s="4"/>
      <c r="T139" s="4"/>
      <c r="U139" s="4"/>
      <c r="V139" s="4"/>
      <c r="W139" s="4"/>
    </row>
    <row r="140" spans="1:23" ht="38.25" customHeight="1" x14ac:dyDescent="0.25">
      <c r="A140" s="88" t="s">
        <v>235</v>
      </c>
      <c r="B140" s="89">
        <v>82</v>
      </c>
      <c r="C140" s="90">
        <v>1</v>
      </c>
      <c r="D140" s="91" t="s">
        <v>203</v>
      </c>
      <c r="E140" s="91" t="s">
        <v>25</v>
      </c>
      <c r="F140" s="91" t="s">
        <v>214</v>
      </c>
      <c r="G140" s="92" t="s">
        <v>217</v>
      </c>
      <c r="H140" s="92" t="s">
        <v>218</v>
      </c>
      <c r="I140" s="93">
        <v>100</v>
      </c>
      <c r="J140" s="90" t="s">
        <v>17</v>
      </c>
      <c r="K140" s="90">
        <v>2</v>
      </c>
      <c r="L140" s="90" t="s">
        <v>18</v>
      </c>
      <c r="M140" s="94">
        <v>1600</v>
      </c>
      <c r="N140" s="94">
        <f t="shared" si="11"/>
        <v>6400</v>
      </c>
      <c r="O140" s="120">
        <f>N140*2+N141*2</f>
        <v>20800</v>
      </c>
      <c r="P140" s="104"/>
      <c r="Q140" s="4"/>
      <c r="R140" s="4"/>
      <c r="S140" s="4"/>
      <c r="T140" s="4"/>
      <c r="U140" s="4"/>
      <c r="V140" s="4"/>
      <c r="W140" s="4"/>
    </row>
    <row r="141" spans="1:23" ht="38.25" x14ac:dyDescent="0.25">
      <c r="A141" s="88" t="s">
        <v>235</v>
      </c>
      <c r="B141" s="89">
        <v>82</v>
      </c>
      <c r="C141" s="90">
        <v>2</v>
      </c>
      <c r="D141" s="91" t="s">
        <v>203</v>
      </c>
      <c r="E141" s="91" t="s">
        <v>25</v>
      </c>
      <c r="F141" s="91" t="s">
        <v>214</v>
      </c>
      <c r="G141" s="92" t="s">
        <v>219</v>
      </c>
      <c r="H141" s="92" t="s">
        <v>220</v>
      </c>
      <c r="I141" s="93">
        <v>60</v>
      </c>
      <c r="J141" s="90" t="s">
        <v>17</v>
      </c>
      <c r="K141" s="90">
        <v>2</v>
      </c>
      <c r="L141" s="90" t="s">
        <v>18</v>
      </c>
      <c r="M141" s="94">
        <v>1000</v>
      </c>
      <c r="N141" s="94">
        <f t="shared" si="11"/>
        <v>4000</v>
      </c>
      <c r="O141" s="121"/>
      <c r="P141" s="104"/>
      <c r="Q141" s="4"/>
      <c r="R141" s="4"/>
      <c r="S141" s="4"/>
      <c r="T141" s="4"/>
      <c r="U141" s="4"/>
      <c r="V141" s="4"/>
      <c r="W141" s="4"/>
    </row>
    <row r="142" spans="1:23" ht="48" customHeight="1" x14ac:dyDescent="0.25">
      <c r="A142" s="88" t="s">
        <v>235</v>
      </c>
      <c r="B142" s="89">
        <v>83</v>
      </c>
      <c r="C142" s="90">
        <v>1</v>
      </c>
      <c r="D142" s="91" t="s">
        <v>203</v>
      </c>
      <c r="E142" s="91" t="s">
        <v>43</v>
      </c>
      <c r="F142" s="91" t="s">
        <v>44</v>
      </c>
      <c r="G142" s="92" t="s">
        <v>221</v>
      </c>
      <c r="H142" s="92" t="s">
        <v>222</v>
      </c>
      <c r="I142" s="93">
        <v>10</v>
      </c>
      <c r="J142" s="90" t="s">
        <v>17</v>
      </c>
      <c r="K142" s="90">
        <v>2</v>
      </c>
      <c r="L142" s="90" t="s">
        <v>18</v>
      </c>
      <c r="M142" s="94">
        <v>1600</v>
      </c>
      <c r="N142" s="94">
        <f t="shared" si="11"/>
        <v>6400</v>
      </c>
      <c r="O142" s="120">
        <f>N142*2+N143*2</f>
        <v>25600</v>
      </c>
      <c r="P142" s="104"/>
      <c r="Q142" s="4"/>
      <c r="R142" s="4"/>
      <c r="S142" s="4"/>
      <c r="T142" s="4"/>
      <c r="U142" s="4"/>
      <c r="V142" s="4"/>
      <c r="W142" s="4"/>
    </row>
    <row r="143" spans="1:23" ht="60" x14ac:dyDescent="0.25">
      <c r="A143" s="88" t="s">
        <v>235</v>
      </c>
      <c r="B143" s="89">
        <v>83</v>
      </c>
      <c r="C143" s="90">
        <v>2</v>
      </c>
      <c r="D143" s="91" t="s">
        <v>203</v>
      </c>
      <c r="E143" s="91" t="s">
        <v>43</v>
      </c>
      <c r="F143" s="91" t="s">
        <v>44</v>
      </c>
      <c r="G143" s="92" t="s">
        <v>221</v>
      </c>
      <c r="H143" s="92" t="s">
        <v>223</v>
      </c>
      <c r="I143" s="93">
        <v>10</v>
      </c>
      <c r="J143" s="90" t="s">
        <v>17</v>
      </c>
      <c r="K143" s="90">
        <v>2</v>
      </c>
      <c r="L143" s="90" t="s">
        <v>18</v>
      </c>
      <c r="M143" s="94">
        <v>1600</v>
      </c>
      <c r="N143" s="94">
        <f t="shared" si="11"/>
        <v>6400</v>
      </c>
      <c r="O143" s="121"/>
      <c r="P143" s="104"/>
      <c r="Q143" s="4"/>
      <c r="R143" s="4"/>
      <c r="S143" s="4"/>
      <c r="T143" s="4"/>
      <c r="U143" s="4"/>
      <c r="V143" s="4"/>
      <c r="W143" s="4"/>
    </row>
    <row r="144" spans="1:23" ht="38.25" x14ac:dyDescent="0.25">
      <c r="A144" s="49" t="s">
        <v>235</v>
      </c>
      <c r="B144" s="27">
        <v>84</v>
      </c>
      <c r="C144" s="28">
        <v>1</v>
      </c>
      <c r="D144" s="11" t="s">
        <v>203</v>
      </c>
      <c r="E144" s="5" t="s">
        <v>71</v>
      </c>
      <c r="F144" s="5" t="s">
        <v>224</v>
      </c>
      <c r="G144" s="29" t="s">
        <v>225</v>
      </c>
      <c r="H144" s="29" t="s">
        <v>226</v>
      </c>
      <c r="I144" s="30">
        <v>10</v>
      </c>
      <c r="J144" s="28" t="s">
        <v>17</v>
      </c>
      <c r="K144" s="28">
        <v>2</v>
      </c>
      <c r="L144" s="28" t="s">
        <v>18</v>
      </c>
      <c r="M144" s="31">
        <v>500</v>
      </c>
      <c r="N144" s="31">
        <f t="shared" si="11"/>
        <v>2000</v>
      </c>
      <c r="O144" s="50">
        <f t="shared" si="12"/>
        <v>4000</v>
      </c>
      <c r="P144" s="4"/>
      <c r="Q144" s="4"/>
      <c r="R144" s="4"/>
      <c r="S144" s="4"/>
      <c r="T144" s="4"/>
      <c r="U144" s="4"/>
      <c r="V144" s="4"/>
      <c r="W144" s="4"/>
    </row>
    <row r="145" spans="1:23" ht="48" x14ac:dyDescent="0.25">
      <c r="A145" s="49" t="s">
        <v>235</v>
      </c>
      <c r="B145" s="27">
        <v>85</v>
      </c>
      <c r="C145" s="28">
        <v>1</v>
      </c>
      <c r="D145" s="11" t="s">
        <v>203</v>
      </c>
      <c r="E145" s="5" t="s">
        <v>96</v>
      </c>
      <c r="F145" s="5" t="s">
        <v>97</v>
      </c>
      <c r="G145" s="29" t="s">
        <v>227</v>
      </c>
      <c r="H145" s="29" t="s">
        <v>228</v>
      </c>
      <c r="I145" s="30">
        <v>20</v>
      </c>
      <c r="J145" s="28" t="s">
        <v>17</v>
      </c>
      <c r="K145" s="28">
        <v>2</v>
      </c>
      <c r="L145" s="28" t="s">
        <v>18</v>
      </c>
      <c r="M145" s="31">
        <v>2000</v>
      </c>
      <c r="N145" s="31">
        <f t="shared" si="11"/>
        <v>8000</v>
      </c>
      <c r="O145" s="50">
        <f t="shared" si="12"/>
        <v>16000</v>
      </c>
      <c r="P145" s="4"/>
      <c r="Q145" s="4"/>
      <c r="R145" s="4"/>
      <c r="S145" s="4"/>
      <c r="T145" s="4"/>
      <c r="U145" s="4"/>
      <c r="V145" s="4"/>
      <c r="W145" s="4"/>
    </row>
    <row r="146" spans="1:23" ht="60" customHeight="1" x14ac:dyDescent="0.25">
      <c r="A146" s="88" t="s">
        <v>235</v>
      </c>
      <c r="B146" s="89">
        <v>86</v>
      </c>
      <c r="C146" s="90">
        <v>1</v>
      </c>
      <c r="D146" s="91" t="s">
        <v>203</v>
      </c>
      <c r="E146" s="91" t="s">
        <v>229</v>
      </c>
      <c r="F146" s="91" t="s">
        <v>230</v>
      </c>
      <c r="G146" s="92" t="s">
        <v>294</v>
      </c>
      <c r="H146" s="92" t="s">
        <v>231</v>
      </c>
      <c r="I146" s="93">
        <v>50</v>
      </c>
      <c r="J146" s="93" t="s">
        <v>17</v>
      </c>
      <c r="K146" s="90">
        <v>2</v>
      </c>
      <c r="L146" s="90" t="s">
        <v>18</v>
      </c>
      <c r="M146" s="94">
        <v>4000</v>
      </c>
      <c r="N146" s="94">
        <f t="shared" si="11"/>
        <v>16000</v>
      </c>
      <c r="O146" s="120">
        <f>N146*2+N147*2+N148*2</f>
        <v>92000</v>
      </c>
      <c r="P146" s="104"/>
      <c r="Q146" s="4"/>
      <c r="R146" s="4"/>
      <c r="S146" s="4"/>
      <c r="T146" s="4"/>
      <c r="U146" s="4"/>
      <c r="V146" s="4"/>
      <c r="W146" s="4"/>
    </row>
    <row r="147" spans="1:23" ht="60" x14ac:dyDescent="0.25">
      <c r="A147" s="88" t="s">
        <v>235</v>
      </c>
      <c r="B147" s="89">
        <v>86</v>
      </c>
      <c r="C147" s="95">
        <v>2</v>
      </c>
      <c r="D147" s="91" t="s">
        <v>203</v>
      </c>
      <c r="E147" s="91" t="s">
        <v>229</v>
      </c>
      <c r="F147" s="91" t="s">
        <v>230</v>
      </c>
      <c r="G147" s="92" t="s">
        <v>294</v>
      </c>
      <c r="H147" s="92" t="s">
        <v>232</v>
      </c>
      <c r="I147" s="93">
        <v>70</v>
      </c>
      <c r="J147" s="93" t="s">
        <v>17</v>
      </c>
      <c r="K147" s="90">
        <v>2</v>
      </c>
      <c r="L147" s="90" t="s">
        <v>18</v>
      </c>
      <c r="M147" s="94">
        <v>5000</v>
      </c>
      <c r="N147" s="94">
        <f t="shared" si="11"/>
        <v>20000</v>
      </c>
      <c r="O147" s="124"/>
      <c r="P147" s="104"/>
      <c r="Q147" s="4"/>
      <c r="R147" s="4"/>
      <c r="S147" s="4"/>
      <c r="T147" s="4"/>
      <c r="U147" s="4"/>
      <c r="V147" s="4"/>
      <c r="W147" s="4"/>
    </row>
    <row r="148" spans="1:23" ht="60" x14ac:dyDescent="0.25">
      <c r="A148" s="88" t="s">
        <v>235</v>
      </c>
      <c r="B148" s="89">
        <v>86</v>
      </c>
      <c r="C148" s="90">
        <v>3</v>
      </c>
      <c r="D148" s="91" t="s">
        <v>203</v>
      </c>
      <c r="E148" s="91" t="s">
        <v>229</v>
      </c>
      <c r="F148" s="91" t="s">
        <v>230</v>
      </c>
      <c r="G148" s="92" t="s">
        <v>294</v>
      </c>
      <c r="H148" s="92" t="s">
        <v>233</v>
      </c>
      <c r="I148" s="93">
        <v>10</v>
      </c>
      <c r="J148" s="93" t="s">
        <v>17</v>
      </c>
      <c r="K148" s="90">
        <v>2</v>
      </c>
      <c r="L148" s="90" t="s">
        <v>18</v>
      </c>
      <c r="M148" s="94">
        <v>2500</v>
      </c>
      <c r="N148" s="94">
        <f t="shared" si="11"/>
        <v>10000</v>
      </c>
      <c r="O148" s="121"/>
      <c r="P148" s="104"/>
      <c r="Q148" s="4"/>
      <c r="R148" s="4"/>
      <c r="S148" s="4"/>
      <c r="T148" s="4"/>
      <c r="U148" s="4"/>
      <c r="V148" s="4"/>
      <c r="W148" s="4"/>
    </row>
    <row r="149" spans="1:23" ht="25.5" x14ac:dyDescent="0.25">
      <c r="A149" s="49" t="s">
        <v>237</v>
      </c>
      <c r="B149" s="27">
        <v>87</v>
      </c>
      <c r="C149" s="35">
        <v>1</v>
      </c>
      <c r="D149" s="11" t="s">
        <v>203</v>
      </c>
      <c r="E149" s="68"/>
      <c r="F149" s="5" t="s">
        <v>278</v>
      </c>
      <c r="G149" s="29" t="s">
        <v>279</v>
      </c>
      <c r="H149" s="39"/>
      <c r="I149" s="30">
        <v>5</v>
      </c>
      <c r="J149" s="30" t="s">
        <v>17</v>
      </c>
      <c r="K149" s="97" t="s">
        <v>319</v>
      </c>
      <c r="L149" s="28" t="s">
        <v>18</v>
      </c>
      <c r="M149" s="31">
        <v>1415</v>
      </c>
      <c r="N149" s="31">
        <f t="shared" si="11"/>
        <v>5660</v>
      </c>
      <c r="O149" s="50">
        <f t="shared" si="12"/>
        <v>11320</v>
      </c>
      <c r="P149" s="142"/>
      <c r="Q149" s="4"/>
      <c r="R149" s="4"/>
      <c r="S149" s="4"/>
      <c r="T149" s="4"/>
      <c r="U149" s="4"/>
      <c r="V149" s="4"/>
      <c r="W149" s="4"/>
    </row>
    <row r="150" spans="1:23" ht="48" x14ac:dyDescent="0.25">
      <c r="A150" s="88" t="s">
        <v>237</v>
      </c>
      <c r="B150" s="89">
        <v>88</v>
      </c>
      <c r="C150" s="90">
        <v>1</v>
      </c>
      <c r="D150" s="91" t="s">
        <v>203</v>
      </c>
      <c r="E150" s="96"/>
      <c r="F150" s="91" t="s">
        <v>278</v>
      </c>
      <c r="G150" s="92" t="s">
        <v>280</v>
      </c>
      <c r="H150" s="92" t="s">
        <v>281</v>
      </c>
      <c r="I150" s="93">
        <v>20</v>
      </c>
      <c r="J150" s="93" t="s">
        <v>17</v>
      </c>
      <c r="K150" s="98" t="s">
        <v>319</v>
      </c>
      <c r="L150" s="90" t="s">
        <v>18</v>
      </c>
      <c r="M150" s="118">
        <v>16200</v>
      </c>
      <c r="N150" s="118">
        <f t="shared" si="11"/>
        <v>64800</v>
      </c>
      <c r="O150" s="120">
        <f t="shared" si="12"/>
        <v>129600</v>
      </c>
      <c r="P150" s="104"/>
      <c r="Q150" s="4"/>
      <c r="R150" s="4"/>
      <c r="S150" s="4"/>
      <c r="T150" s="4"/>
      <c r="U150" s="4"/>
      <c r="V150" s="4"/>
      <c r="W150" s="4"/>
    </row>
    <row r="151" spans="1:23" ht="48" x14ac:dyDescent="0.25">
      <c r="A151" s="88" t="s">
        <v>237</v>
      </c>
      <c r="B151" s="89">
        <v>88</v>
      </c>
      <c r="C151" s="90">
        <v>2</v>
      </c>
      <c r="D151" s="91" t="s">
        <v>203</v>
      </c>
      <c r="E151" s="96"/>
      <c r="F151" s="91" t="s">
        <v>278</v>
      </c>
      <c r="G151" s="92" t="s">
        <v>280</v>
      </c>
      <c r="H151" s="92" t="s">
        <v>282</v>
      </c>
      <c r="I151" s="93">
        <v>1</v>
      </c>
      <c r="J151" s="93" t="s">
        <v>17</v>
      </c>
      <c r="K151" s="98" t="s">
        <v>319</v>
      </c>
      <c r="L151" s="90" t="s">
        <v>18</v>
      </c>
      <c r="M151" s="119"/>
      <c r="N151" s="119"/>
      <c r="O151" s="121"/>
      <c r="P151" s="104"/>
      <c r="Q151" s="4"/>
      <c r="R151" s="4"/>
      <c r="S151" s="4"/>
      <c r="T151" s="4"/>
      <c r="U151" s="4"/>
      <c r="V151" s="4"/>
      <c r="W151" s="4"/>
    </row>
    <row r="152" spans="1:23" ht="30.75" thickBot="1" x14ac:dyDescent="0.3">
      <c r="A152" s="129" t="s">
        <v>237</v>
      </c>
      <c r="B152" s="130">
        <v>89</v>
      </c>
      <c r="C152" s="131">
        <v>1</v>
      </c>
      <c r="D152" s="132" t="s">
        <v>203</v>
      </c>
      <c r="E152" s="133"/>
      <c r="F152" s="132" t="s">
        <v>278</v>
      </c>
      <c r="G152" s="134" t="s">
        <v>283</v>
      </c>
      <c r="H152" s="135" t="s">
        <v>284</v>
      </c>
      <c r="I152" s="93">
        <v>5</v>
      </c>
      <c r="J152" s="93" t="s">
        <v>17</v>
      </c>
      <c r="K152" s="98" t="s">
        <v>319</v>
      </c>
      <c r="L152" s="90" t="s">
        <v>18</v>
      </c>
      <c r="M152" s="118">
        <v>1614.35</v>
      </c>
      <c r="N152" s="118">
        <f t="shared" si="11"/>
        <v>6457.4</v>
      </c>
      <c r="O152" s="120">
        <f t="shared" si="12"/>
        <v>12914.8</v>
      </c>
      <c r="P152" s="4"/>
      <c r="Q152" s="4"/>
      <c r="R152" s="4"/>
      <c r="S152" s="4"/>
      <c r="T152" s="4"/>
      <c r="U152" s="4"/>
      <c r="V152" s="4"/>
      <c r="W152" s="4"/>
    </row>
    <row r="153" spans="1:23" ht="25.5" x14ac:dyDescent="0.25">
      <c r="A153" s="136" t="s">
        <v>237</v>
      </c>
      <c r="B153" s="137">
        <v>89</v>
      </c>
      <c r="C153" s="138">
        <v>2</v>
      </c>
      <c r="D153" s="139" t="s">
        <v>203</v>
      </c>
      <c r="E153" s="140"/>
      <c r="F153" s="139" t="s">
        <v>278</v>
      </c>
      <c r="G153" s="141" t="s">
        <v>283</v>
      </c>
      <c r="H153" s="141" t="s">
        <v>282</v>
      </c>
      <c r="I153" s="93">
        <v>1</v>
      </c>
      <c r="J153" s="93" t="s">
        <v>17</v>
      </c>
      <c r="K153" s="98" t="s">
        <v>319</v>
      </c>
      <c r="L153" s="90" t="s">
        <v>18</v>
      </c>
      <c r="M153" s="119"/>
      <c r="N153" s="119"/>
      <c r="O153" s="121"/>
      <c r="P153" s="4"/>
      <c r="Q153" s="4"/>
      <c r="R153" s="4"/>
      <c r="S153" s="4"/>
      <c r="T153" s="4"/>
      <c r="U153" s="4"/>
      <c r="V153" s="4"/>
      <c r="W153" s="4"/>
    </row>
    <row r="154" spans="1:23" ht="26.25" thickBot="1" x14ac:dyDescent="0.3">
      <c r="A154" s="51" t="s">
        <v>237</v>
      </c>
      <c r="B154" s="52">
        <v>90</v>
      </c>
      <c r="C154" s="53">
        <v>1</v>
      </c>
      <c r="D154" s="54" t="s">
        <v>203</v>
      </c>
      <c r="E154" s="69"/>
      <c r="F154" s="61" t="s">
        <v>278</v>
      </c>
      <c r="G154" s="55" t="s">
        <v>285</v>
      </c>
      <c r="H154" s="55" t="s">
        <v>286</v>
      </c>
      <c r="I154" s="56">
        <v>10</v>
      </c>
      <c r="J154" s="56" t="s">
        <v>17</v>
      </c>
      <c r="K154" s="99" t="s">
        <v>319</v>
      </c>
      <c r="L154" s="57" t="s">
        <v>18</v>
      </c>
      <c r="M154" s="58">
        <v>8000</v>
      </c>
      <c r="N154" s="58">
        <f t="shared" si="11"/>
        <v>32000</v>
      </c>
      <c r="O154" s="59">
        <f t="shared" si="12"/>
        <v>64000</v>
      </c>
      <c r="P154" s="4"/>
      <c r="Q154" s="4"/>
      <c r="R154" s="4"/>
      <c r="S154" s="4"/>
      <c r="T154" s="4"/>
      <c r="U154" s="4"/>
      <c r="V154" s="4"/>
      <c r="W154" s="4"/>
    </row>
    <row r="155" spans="1:23" hidden="1" x14ac:dyDescent="0.25">
      <c r="N155" s="62">
        <f>SUM(N135:N154)</f>
        <v>662517.4</v>
      </c>
      <c r="O155" s="62">
        <f>SUM(O135:O154)</f>
        <v>1325034.8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5">
      <c r="A156" s="19"/>
      <c r="P156" s="4"/>
      <c r="Q156" s="4"/>
      <c r="R156" s="4"/>
      <c r="S156" s="4"/>
      <c r="T156" s="4"/>
      <c r="U156" s="4"/>
      <c r="V156" s="4"/>
      <c r="W156" s="4"/>
    </row>
  </sheetData>
  <autoFilter ref="A9:O155"/>
  <mergeCells count="103">
    <mergeCell ref="O82:O83"/>
    <mergeCell ref="O96:O98"/>
    <mergeCell ref="O47:O48"/>
    <mergeCell ref="O49:O50"/>
    <mergeCell ref="O52:O53"/>
    <mergeCell ref="O63:O64"/>
    <mergeCell ref="O68:O70"/>
    <mergeCell ref="O72:O79"/>
    <mergeCell ref="O87:O89"/>
    <mergeCell ref="O91:O93"/>
    <mergeCell ref="O30:O31"/>
    <mergeCell ref="O33:O34"/>
    <mergeCell ref="O38:O39"/>
    <mergeCell ref="O41:O42"/>
    <mergeCell ref="O44:O45"/>
    <mergeCell ref="O13:O14"/>
    <mergeCell ref="O20:O21"/>
    <mergeCell ref="O25:O26"/>
    <mergeCell ref="O27:O28"/>
    <mergeCell ref="O17:O19"/>
    <mergeCell ref="M152:M153"/>
    <mergeCell ref="N152:N153"/>
    <mergeCell ref="O152:O153"/>
    <mergeCell ref="M131:M132"/>
    <mergeCell ref="N131:N132"/>
    <mergeCell ref="O131:O132"/>
    <mergeCell ref="M150:M151"/>
    <mergeCell ref="N150:N151"/>
    <mergeCell ref="O150:O151"/>
    <mergeCell ref="O140:O141"/>
    <mergeCell ref="O142:O143"/>
    <mergeCell ref="O146:O148"/>
    <mergeCell ref="A134:O134"/>
    <mergeCell ref="M127:M128"/>
    <mergeCell ref="N127:N128"/>
    <mergeCell ref="O127:O128"/>
    <mergeCell ref="M129:M130"/>
    <mergeCell ref="N129:N130"/>
    <mergeCell ref="O129:O130"/>
    <mergeCell ref="M123:M124"/>
    <mergeCell ref="N123:N124"/>
    <mergeCell ref="O123:O124"/>
    <mergeCell ref="M125:M126"/>
    <mergeCell ref="N125:N126"/>
    <mergeCell ref="O125:O126"/>
    <mergeCell ref="M119:M120"/>
    <mergeCell ref="N119:N120"/>
    <mergeCell ref="O119:O120"/>
    <mergeCell ref="M121:M122"/>
    <mergeCell ref="N121:N122"/>
    <mergeCell ref="O121:O122"/>
    <mergeCell ref="M115:M116"/>
    <mergeCell ref="N115:N116"/>
    <mergeCell ref="O115:O116"/>
    <mergeCell ref="M117:M118"/>
    <mergeCell ref="N117:N118"/>
    <mergeCell ref="O117:O118"/>
    <mergeCell ref="O109:O110"/>
    <mergeCell ref="M111:M112"/>
    <mergeCell ref="N111:N112"/>
    <mergeCell ref="O111:O112"/>
    <mergeCell ref="M113:M114"/>
    <mergeCell ref="N113:N114"/>
    <mergeCell ref="O113:O114"/>
    <mergeCell ref="P33:P34"/>
    <mergeCell ref="B1:Q2"/>
    <mergeCell ref="B3:Q6"/>
    <mergeCell ref="A10:O10"/>
    <mergeCell ref="M103:M104"/>
    <mergeCell ref="N103:N104"/>
    <mergeCell ref="O103:O104"/>
    <mergeCell ref="M105:M106"/>
    <mergeCell ref="N105:N106"/>
    <mergeCell ref="O105:O106"/>
    <mergeCell ref="M107:M108"/>
    <mergeCell ref="N107:N108"/>
    <mergeCell ref="O107:O108"/>
    <mergeCell ref="M109:M110"/>
    <mergeCell ref="N109:N110"/>
    <mergeCell ref="P17:P18"/>
    <mergeCell ref="P20:P21"/>
    <mergeCell ref="P25:P26"/>
    <mergeCell ref="P27:P28"/>
    <mergeCell ref="P30:P31"/>
    <mergeCell ref="Q38:Q39"/>
    <mergeCell ref="P41:P42"/>
    <mergeCell ref="P44:P45"/>
    <mergeCell ref="P47:P48"/>
    <mergeCell ref="P49:P50"/>
    <mergeCell ref="P38:P39"/>
    <mergeCell ref="P82:P83"/>
    <mergeCell ref="P87:P88"/>
    <mergeCell ref="P91:P92"/>
    <mergeCell ref="P96:P98"/>
    <mergeCell ref="P52:P53"/>
    <mergeCell ref="P63:P64"/>
    <mergeCell ref="P68:P69"/>
    <mergeCell ref="P72:P76"/>
    <mergeCell ref="P150:P151"/>
    <mergeCell ref="P103:P104"/>
    <mergeCell ref="P140:P141"/>
    <mergeCell ref="P142:P143"/>
    <mergeCell ref="P146:P1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POUTIER EMMA</dc:creator>
  <cp:lastModifiedBy>OUALI ANOUK</cp:lastModifiedBy>
  <dcterms:created xsi:type="dcterms:W3CDTF">2025-06-13T09:40:38Z</dcterms:created>
  <dcterms:modified xsi:type="dcterms:W3CDTF">2025-07-10T08:29:27Z</dcterms:modified>
</cp:coreProperties>
</file>